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defaultThemeVersion="166925"/>
  <mc:AlternateContent xmlns:mc="http://schemas.openxmlformats.org/markup-compatibility/2006">
    <mc:Choice Requires="x15">
      <x15ac:absPath xmlns:x15ac="http://schemas.microsoft.com/office/spreadsheetml/2010/11/ac" url="C:\Users\USUARIO 2\Downloads\"/>
    </mc:Choice>
  </mc:AlternateContent>
  <xr:revisionPtr revIDLastSave="4" documentId="13_ncr:1_{0EB292C3-A642-4D12-8705-FD5CE018ED24}" xr6:coauthVersionLast="47" xr6:coauthVersionMax="47" xr10:uidLastSave="{C1C1F144-7357-4C8B-B230-4D2205E207B3}"/>
  <bookViews>
    <workbookView xWindow="0" yWindow="0" windowWidth="24000" windowHeight="8925" firstSheet="1" activeTab="1" xr2:uid="{00000000-000D-0000-FFFF-FFFF00000000}"/>
  </bookViews>
  <sheets>
    <sheet name="DATOS" sheetId="1" r:id="rId1"/>
    <sheet name="Hoja1" sheetId="2" r:id="rId2"/>
  </sheets>
  <definedNames>
    <definedName name="_xlnm._FilterDatabase" localSheetId="1" hidden="1">Hoja1!$A$5:$BA$149</definedName>
    <definedName name="Afectación">Hoja1!#REF!</definedName>
    <definedName name="CO">DATOS!$H$3</definedName>
    <definedName name="Corrupción">DATOS!$E$28</definedName>
    <definedName name="Corrupción.">DATOS!$H$33:$H$35</definedName>
    <definedName name="DE">DATOS!$G$3:$G$9</definedName>
    <definedName name="ED">DATOS!$K$3</definedName>
    <definedName name="EM">DATOS!$S$3:$S$4</definedName>
    <definedName name="Gestión">DATOS!$C$28:$C$29</definedName>
    <definedName name="Gestión.">DATOS!$G$33:$G$37</definedName>
    <definedName name="GF">DATOS!$N$3</definedName>
    <definedName name="GO">DATOS!$M$3</definedName>
    <definedName name="GT">DATOS!$J$3:$J$8</definedName>
    <definedName name="Impacto">DATOS!$F$33:$F$35</definedName>
    <definedName name="Impacto.">Hoja1!#REF!</definedName>
    <definedName name="JU">DATOS!$P$3</definedName>
    <definedName name="Probabilidad.">Hoja1!#REF!</definedName>
    <definedName name="RF">DATOS!$Q$3</definedName>
    <definedName name="Seguridad.">DATOS!$I$33:$I$37</definedName>
    <definedName name="Seguridad_de_la_información">DATOS!$D$28:$D$29</definedName>
    <definedName name="SL">DATOS!$L$3</definedName>
    <definedName name="SO">DATOS!$I$3:$I$5</definedName>
    <definedName name="TH">DATOS!$O$3</definedName>
    <definedName name="TI">DATOS!$R$3</definedName>
    <definedName name="Tipos">DATOS!$B$28:$B$30</definedName>
    <definedName name="Valoración_Impacto">DATOS!$F$33:$F$35</definedName>
    <definedName name="Z_2420ED42_5EE9_4731_9E79_939D3714CB02_.wvu.Cols" localSheetId="1" hidden="1">Hoja1!#REF!,Hoja1!#REF!,Hoja1!#REF!,Hoja1!#REF!,Hoja1!#REF!,Hoja1!$N:$XFD</definedName>
    <definedName name="Z_2420ED42_5EE9_4731_9E79_939D3714CB02_.wvu.FilterData" localSheetId="1" hidden="1">Hoja1!$A$5:$BA$101</definedName>
  </definedNames>
  <calcPr calcId="191028"/>
  <customWorkbookViews>
    <customWorkbookView name="SEPLAN 7 - Vista personalizada" guid="{2420ED42-5EE9-4731-9E79-939D3714CB02}" mergeInterval="0" personalView="1" maximized="1" xWindow="-8" yWindow="-8" windowWidth="1382" windowHeight="744"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2" l="1"/>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AP6" i="2" l="1"/>
  <c r="AP7" i="2"/>
  <c r="AP8" i="2"/>
  <c r="AP9" i="2"/>
  <c r="AP10" i="2"/>
  <c r="AP11" i="2"/>
  <c r="AP12" i="2"/>
  <c r="AP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P42" i="2"/>
  <c r="AP43" i="2"/>
  <c r="AP44" i="2"/>
  <c r="AP45" i="2"/>
  <c r="AP46" i="2"/>
  <c r="AP47" i="2"/>
  <c r="AP48" i="2"/>
  <c r="AP49" i="2"/>
  <c r="AP50" i="2"/>
  <c r="AP51" i="2"/>
  <c r="AP52" i="2"/>
  <c r="AP53" i="2"/>
  <c r="AP54" i="2"/>
  <c r="AP55" i="2"/>
  <c r="AP56" i="2"/>
  <c r="AP57" i="2"/>
  <c r="AP58" i="2"/>
  <c r="AP59" i="2"/>
  <c r="AP60" i="2"/>
  <c r="AP61" i="2"/>
  <c r="AP62" i="2"/>
  <c r="AP63" i="2"/>
  <c r="AP64" i="2"/>
  <c r="AP65" i="2"/>
  <c r="AP66" i="2"/>
  <c r="AP67" i="2"/>
  <c r="AP68" i="2"/>
  <c r="AP69" i="2"/>
  <c r="AP70" i="2"/>
  <c r="AP71" i="2"/>
  <c r="AP72" i="2"/>
  <c r="AP73" i="2"/>
  <c r="AP74" i="2"/>
  <c r="AP75" i="2"/>
  <c r="AP76" i="2"/>
  <c r="AP77" i="2"/>
  <c r="AP78" i="2"/>
  <c r="AP79" i="2"/>
  <c r="AP80" i="2"/>
  <c r="AP81" i="2"/>
  <c r="AP82" i="2"/>
  <c r="AP83" i="2"/>
  <c r="AP84" i="2"/>
  <c r="AP85" i="2"/>
  <c r="AP86" i="2"/>
  <c r="AP87" i="2"/>
  <c r="AP88" i="2"/>
  <c r="AP89" i="2"/>
  <c r="AP90" i="2"/>
  <c r="AP91" i="2"/>
  <c r="AP92" i="2"/>
  <c r="AP93" i="2"/>
  <c r="AP94" i="2"/>
  <c r="AP95" i="2"/>
  <c r="AP96" i="2"/>
  <c r="AP97" i="2"/>
  <c r="AP98" i="2"/>
  <c r="AP99" i="2"/>
  <c r="AP100" i="2"/>
  <c r="AP101" i="2"/>
  <c r="BA6" i="2"/>
  <c r="BA7" i="2"/>
  <c r="BA8" i="2"/>
  <c r="BA9" i="2"/>
  <c r="BA10" i="2"/>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85" i="2"/>
  <c r="BA86" i="2"/>
  <c r="BA87" i="2"/>
  <c r="BA88" i="2"/>
  <c r="BA89" i="2"/>
  <c r="BA90" i="2"/>
  <c r="BA91" i="2"/>
  <c r="BA92" i="2"/>
  <c r="BA93" i="2"/>
  <c r="BA94" i="2"/>
  <c r="BA95" i="2"/>
  <c r="BA96" i="2"/>
  <c r="BA97" i="2"/>
  <c r="BA98" i="2"/>
  <c r="BA99" i="2"/>
  <c r="BA100" i="2"/>
  <c r="BA101" i="2"/>
  <c r="AU99" i="2" l="1"/>
  <c r="AU91" i="2"/>
  <c r="AU83" i="2"/>
  <c r="AU75" i="2"/>
  <c r="AU67" i="2"/>
  <c r="AU63" i="2"/>
  <c r="AU53" i="2"/>
  <c r="AU47" i="2"/>
  <c r="AU41" i="2"/>
  <c r="AU35" i="2"/>
  <c r="AU27" i="2"/>
  <c r="AU19" i="2"/>
  <c r="AU9" i="2"/>
  <c r="AV93" i="2"/>
  <c r="AV81" i="2"/>
  <c r="AV65" i="2"/>
  <c r="AV53" i="2"/>
  <c r="AV37" i="2"/>
  <c r="AV25" i="2"/>
  <c r="AV13" i="2"/>
  <c r="AV99" i="2"/>
  <c r="AV95" i="2"/>
  <c r="AV91" i="2"/>
  <c r="AV87" i="2"/>
  <c r="AV83" i="2"/>
  <c r="AV79" i="2"/>
  <c r="AV75" i="2"/>
  <c r="AV71" i="2"/>
  <c r="AV67" i="2"/>
  <c r="AV63" i="2"/>
  <c r="AV59" i="2"/>
  <c r="AV55" i="2"/>
  <c r="AV51" i="2"/>
  <c r="AV47" i="2"/>
  <c r="AV43" i="2"/>
  <c r="AV39" i="2"/>
  <c r="AV35" i="2"/>
  <c r="AV31" i="2"/>
  <c r="AV27" i="2"/>
  <c r="AV23" i="2"/>
  <c r="AV19" i="2"/>
  <c r="AV15" i="2"/>
  <c r="AV11" i="2"/>
  <c r="AV7" i="2"/>
  <c r="AU95" i="2"/>
  <c r="AU87" i="2"/>
  <c r="AU81" i="2"/>
  <c r="AU73" i="2"/>
  <c r="AU65" i="2"/>
  <c r="AU57" i="2"/>
  <c r="AU49" i="2"/>
  <c r="AU37" i="2"/>
  <c r="AU29" i="2"/>
  <c r="AU21" i="2"/>
  <c r="AU13" i="2"/>
  <c r="AV97" i="2"/>
  <c r="AV85" i="2"/>
  <c r="AV69" i="2"/>
  <c r="AV45" i="2"/>
  <c r="AV29" i="2"/>
  <c r="AV98" i="2"/>
  <c r="AV94" i="2"/>
  <c r="AV90" i="2"/>
  <c r="AV86" i="2"/>
  <c r="AV82" i="2"/>
  <c r="AV78" i="2"/>
  <c r="AV74" i="2"/>
  <c r="AV70" i="2"/>
  <c r="AV66" i="2"/>
  <c r="AV62" i="2"/>
  <c r="AV58" i="2"/>
  <c r="AV54" i="2"/>
  <c r="AV50" i="2"/>
  <c r="AV46" i="2"/>
  <c r="AV42" i="2"/>
  <c r="AV38" i="2"/>
  <c r="AV34" i="2"/>
  <c r="AV30" i="2"/>
  <c r="AV26" i="2"/>
  <c r="AV22" i="2"/>
  <c r="AV18" i="2"/>
  <c r="AV14" i="2"/>
  <c r="AV10" i="2"/>
  <c r="AV6" i="2"/>
  <c r="AU97" i="2"/>
  <c r="AU89" i="2"/>
  <c r="AU79" i="2"/>
  <c r="AU69" i="2"/>
  <c r="AU59" i="2"/>
  <c r="AU55" i="2"/>
  <c r="AU43" i="2"/>
  <c r="AU31" i="2"/>
  <c r="AU25" i="2"/>
  <c r="AU15" i="2"/>
  <c r="AU7" i="2"/>
  <c r="AV89" i="2"/>
  <c r="AV73" i="2"/>
  <c r="AV57" i="2"/>
  <c r="AV41" i="2"/>
  <c r="AV21" i="2"/>
  <c r="AV9" i="2"/>
  <c r="AU101" i="2"/>
  <c r="AU93" i="2"/>
  <c r="AU85" i="2"/>
  <c r="AU77" i="2"/>
  <c r="AU71" i="2"/>
  <c r="AU61" i="2"/>
  <c r="AU51" i="2"/>
  <c r="AU45" i="2"/>
  <c r="AU39" i="2"/>
  <c r="AU33" i="2"/>
  <c r="AU23" i="2"/>
  <c r="AU17" i="2"/>
  <c r="AU11" i="2"/>
  <c r="AV101" i="2"/>
  <c r="AV77" i="2"/>
  <c r="AV61" i="2"/>
  <c r="AV49" i="2"/>
  <c r="AV33" i="2"/>
  <c r="AV17" i="2"/>
  <c r="Q99" i="2"/>
  <c r="P99" i="2" s="1"/>
  <c r="R99" i="2"/>
  <c r="S99" i="2" s="1"/>
  <c r="Q95" i="2"/>
  <c r="P95" i="2" s="1"/>
  <c r="R95" i="2"/>
  <c r="S95" i="2" s="1"/>
  <c r="Q91" i="2"/>
  <c r="P91" i="2" s="1"/>
  <c r="R91" i="2"/>
  <c r="S91" i="2" s="1"/>
  <c r="Q87" i="2"/>
  <c r="P87" i="2" s="1"/>
  <c r="R87" i="2"/>
  <c r="S87" i="2" s="1"/>
  <c r="Q83" i="2"/>
  <c r="P83" i="2" s="1"/>
  <c r="R83" i="2"/>
  <c r="S83" i="2" s="1"/>
  <c r="Q79" i="2"/>
  <c r="P79" i="2" s="1"/>
  <c r="R79" i="2"/>
  <c r="S79" i="2" s="1"/>
  <c r="Q75" i="2"/>
  <c r="P75" i="2" s="1"/>
  <c r="R75" i="2"/>
  <c r="S75" i="2" s="1"/>
  <c r="Q71" i="2"/>
  <c r="P71" i="2" s="1"/>
  <c r="R71" i="2"/>
  <c r="S71" i="2" s="1"/>
  <c r="Q67" i="2"/>
  <c r="P67" i="2" s="1"/>
  <c r="R67" i="2"/>
  <c r="S67" i="2" s="1"/>
  <c r="Q63" i="2"/>
  <c r="P63" i="2" s="1"/>
  <c r="R63" i="2"/>
  <c r="S63" i="2" s="1"/>
  <c r="Q59" i="2"/>
  <c r="P59" i="2" s="1"/>
  <c r="R59" i="2"/>
  <c r="S59" i="2" s="1"/>
  <c r="Q55" i="2"/>
  <c r="P55" i="2" s="1"/>
  <c r="R55" i="2"/>
  <c r="S55" i="2" s="1"/>
  <c r="Q51" i="2"/>
  <c r="P51" i="2" s="1"/>
  <c r="R51" i="2"/>
  <c r="S51" i="2" s="1"/>
  <c r="Q47" i="2"/>
  <c r="P47" i="2" s="1"/>
  <c r="R47" i="2"/>
  <c r="S47" i="2" s="1"/>
  <c r="Q43" i="2"/>
  <c r="P43" i="2" s="1"/>
  <c r="R43" i="2"/>
  <c r="S43" i="2" s="1"/>
  <c r="Q39" i="2"/>
  <c r="P39" i="2" s="1"/>
  <c r="R39" i="2"/>
  <c r="S39" i="2" s="1"/>
  <c r="Q35" i="2"/>
  <c r="P35" i="2" s="1"/>
  <c r="R35" i="2"/>
  <c r="S35" i="2" s="1"/>
  <c r="Q31" i="2"/>
  <c r="P31" i="2" s="1"/>
  <c r="R31" i="2"/>
  <c r="S31" i="2" s="1"/>
  <c r="Q27" i="2"/>
  <c r="P27" i="2" s="1"/>
  <c r="R27" i="2"/>
  <c r="S27" i="2" s="1"/>
  <c r="Q23" i="2"/>
  <c r="P23" i="2" s="1"/>
  <c r="R23" i="2"/>
  <c r="S23" i="2" s="1"/>
  <c r="Q19" i="2"/>
  <c r="P19" i="2" s="1"/>
  <c r="R19" i="2"/>
  <c r="S19" i="2" s="1"/>
  <c r="Q15" i="2"/>
  <c r="P15" i="2" s="1"/>
  <c r="R15" i="2"/>
  <c r="S15" i="2" s="1"/>
  <c r="Q11" i="2"/>
  <c r="P11" i="2" s="1"/>
  <c r="R11" i="2"/>
  <c r="S11" i="2" s="1"/>
  <c r="Q7" i="2"/>
  <c r="P7" i="2" s="1"/>
  <c r="R7" i="2"/>
  <c r="S7" i="2" s="1"/>
  <c r="Q98" i="2"/>
  <c r="P98" i="2" s="1"/>
  <c r="R98" i="2"/>
  <c r="S98" i="2" s="1"/>
  <c r="Q94" i="2"/>
  <c r="P94" i="2" s="1"/>
  <c r="R94" i="2"/>
  <c r="S94" i="2" s="1"/>
  <c r="Q90" i="2"/>
  <c r="P90" i="2" s="1"/>
  <c r="R90" i="2"/>
  <c r="S90" i="2" s="1"/>
  <c r="Q86" i="2"/>
  <c r="P86" i="2" s="1"/>
  <c r="R86" i="2"/>
  <c r="S86" i="2" s="1"/>
  <c r="Q82" i="2"/>
  <c r="P82" i="2" s="1"/>
  <c r="R82" i="2"/>
  <c r="S82" i="2" s="1"/>
  <c r="Q78" i="2"/>
  <c r="P78" i="2" s="1"/>
  <c r="R78" i="2"/>
  <c r="S78" i="2" s="1"/>
  <c r="Q74" i="2"/>
  <c r="P74" i="2" s="1"/>
  <c r="R74" i="2"/>
  <c r="S74" i="2" s="1"/>
  <c r="Q70" i="2"/>
  <c r="P70" i="2" s="1"/>
  <c r="R70" i="2"/>
  <c r="S70" i="2" s="1"/>
  <c r="Q66" i="2"/>
  <c r="P66" i="2" s="1"/>
  <c r="R66" i="2"/>
  <c r="S66" i="2" s="1"/>
  <c r="Q62" i="2"/>
  <c r="P62" i="2" s="1"/>
  <c r="R62" i="2"/>
  <c r="S62" i="2" s="1"/>
  <c r="Q58" i="2"/>
  <c r="P58" i="2" s="1"/>
  <c r="R58" i="2"/>
  <c r="S58" i="2" s="1"/>
  <c r="Q54" i="2"/>
  <c r="P54" i="2" s="1"/>
  <c r="R54" i="2"/>
  <c r="S54" i="2" s="1"/>
  <c r="Q50" i="2"/>
  <c r="P50" i="2" s="1"/>
  <c r="R50" i="2"/>
  <c r="S50" i="2" s="1"/>
  <c r="Q46" i="2"/>
  <c r="P46" i="2" s="1"/>
  <c r="R46" i="2"/>
  <c r="S46" i="2" s="1"/>
  <c r="Q42" i="2"/>
  <c r="P42" i="2" s="1"/>
  <c r="R42" i="2"/>
  <c r="S42" i="2" s="1"/>
  <c r="Q38" i="2"/>
  <c r="P38" i="2" s="1"/>
  <c r="R38" i="2"/>
  <c r="S38" i="2" s="1"/>
  <c r="Q34" i="2"/>
  <c r="P34" i="2" s="1"/>
  <c r="R34" i="2"/>
  <c r="S34" i="2" s="1"/>
  <c r="Q30" i="2"/>
  <c r="P30" i="2" s="1"/>
  <c r="R30" i="2"/>
  <c r="S30" i="2" s="1"/>
  <c r="Q26" i="2"/>
  <c r="P26" i="2" s="1"/>
  <c r="R26" i="2"/>
  <c r="S26" i="2" s="1"/>
  <c r="Q22" i="2"/>
  <c r="P22" i="2" s="1"/>
  <c r="R22" i="2"/>
  <c r="S22" i="2" s="1"/>
  <c r="Q18" i="2"/>
  <c r="P18" i="2" s="1"/>
  <c r="R18" i="2"/>
  <c r="S18" i="2" s="1"/>
  <c r="Q14" i="2"/>
  <c r="P14" i="2" s="1"/>
  <c r="R14" i="2"/>
  <c r="S14" i="2" s="1"/>
  <c r="Q10" i="2"/>
  <c r="P10" i="2" s="1"/>
  <c r="R10" i="2"/>
  <c r="S10" i="2" s="1"/>
  <c r="Q6" i="2"/>
  <c r="P6" i="2" s="1"/>
  <c r="R6" i="2"/>
  <c r="S6" i="2" s="1"/>
  <c r="R101" i="2"/>
  <c r="S101" i="2" s="1"/>
  <c r="Q101" i="2"/>
  <c r="P101" i="2" s="1"/>
  <c r="Q97" i="2"/>
  <c r="P97" i="2" s="1"/>
  <c r="R97" i="2"/>
  <c r="S97" i="2" s="1"/>
  <c r="Q93" i="2"/>
  <c r="P93" i="2" s="1"/>
  <c r="R93" i="2"/>
  <c r="S93" i="2" s="1"/>
  <c r="Q89" i="2"/>
  <c r="P89" i="2" s="1"/>
  <c r="R89" i="2"/>
  <c r="S89" i="2" s="1"/>
  <c r="Q85" i="2"/>
  <c r="P85" i="2" s="1"/>
  <c r="R85" i="2"/>
  <c r="S85" i="2" s="1"/>
  <c r="Q81" i="2"/>
  <c r="P81" i="2" s="1"/>
  <c r="R81" i="2"/>
  <c r="S81" i="2" s="1"/>
  <c r="Q77" i="2"/>
  <c r="P77" i="2" s="1"/>
  <c r="R77" i="2"/>
  <c r="S77" i="2" s="1"/>
  <c r="Q73" i="2"/>
  <c r="P73" i="2" s="1"/>
  <c r="R73" i="2"/>
  <c r="S73" i="2" s="1"/>
  <c r="Q69" i="2"/>
  <c r="P69" i="2" s="1"/>
  <c r="R69" i="2"/>
  <c r="S69" i="2" s="1"/>
  <c r="Q65" i="2"/>
  <c r="P65" i="2" s="1"/>
  <c r="R65" i="2"/>
  <c r="S65" i="2" s="1"/>
  <c r="Q61" i="2"/>
  <c r="P61" i="2" s="1"/>
  <c r="R61" i="2"/>
  <c r="S61" i="2" s="1"/>
  <c r="Q57" i="2"/>
  <c r="P57" i="2" s="1"/>
  <c r="R57" i="2"/>
  <c r="S57" i="2" s="1"/>
  <c r="Q53" i="2"/>
  <c r="P53" i="2" s="1"/>
  <c r="R53" i="2"/>
  <c r="S53" i="2" s="1"/>
  <c r="Q49" i="2"/>
  <c r="P49" i="2" s="1"/>
  <c r="R49" i="2"/>
  <c r="S49" i="2" s="1"/>
  <c r="Q45" i="2"/>
  <c r="P45" i="2" s="1"/>
  <c r="R45" i="2"/>
  <c r="S45" i="2" s="1"/>
  <c r="Q41" i="2"/>
  <c r="P41" i="2" s="1"/>
  <c r="R41" i="2"/>
  <c r="S41" i="2" s="1"/>
  <c r="Q37" i="2"/>
  <c r="P37" i="2" s="1"/>
  <c r="R37" i="2"/>
  <c r="S37" i="2" s="1"/>
  <c r="Q33" i="2"/>
  <c r="P33" i="2" s="1"/>
  <c r="R33" i="2"/>
  <c r="S33" i="2" s="1"/>
  <c r="Q29" i="2"/>
  <c r="P29" i="2" s="1"/>
  <c r="R29" i="2"/>
  <c r="S29" i="2" s="1"/>
  <c r="Q25" i="2"/>
  <c r="P25" i="2" s="1"/>
  <c r="R25" i="2"/>
  <c r="S25" i="2" s="1"/>
  <c r="Q21" i="2"/>
  <c r="P21" i="2" s="1"/>
  <c r="R21" i="2"/>
  <c r="S21" i="2" s="1"/>
  <c r="Q17" i="2"/>
  <c r="P17" i="2" s="1"/>
  <c r="R17" i="2"/>
  <c r="S17" i="2" s="1"/>
  <c r="Q13" i="2"/>
  <c r="P13" i="2" s="1"/>
  <c r="R13" i="2"/>
  <c r="S13" i="2" s="1"/>
  <c r="Q9" i="2"/>
  <c r="P9" i="2" s="1"/>
  <c r="R9" i="2"/>
  <c r="S9" i="2" s="1"/>
  <c r="Q100" i="2"/>
  <c r="P100" i="2" s="1"/>
  <c r="R100" i="2"/>
  <c r="S100" i="2" s="1"/>
  <c r="Q96" i="2"/>
  <c r="P96" i="2" s="1"/>
  <c r="R96" i="2"/>
  <c r="S96" i="2" s="1"/>
  <c r="Q92" i="2"/>
  <c r="P92" i="2" s="1"/>
  <c r="R92" i="2"/>
  <c r="S92" i="2" s="1"/>
  <c r="Q88" i="2"/>
  <c r="P88" i="2" s="1"/>
  <c r="R88" i="2"/>
  <c r="S88" i="2" s="1"/>
  <c r="Q84" i="2"/>
  <c r="P84" i="2" s="1"/>
  <c r="R84" i="2"/>
  <c r="S84" i="2" s="1"/>
  <c r="Q80" i="2"/>
  <c r="P80" i="2" s="1"/>
  <c r="R80" i="2"/>
  <c r="S80" i="2" s="1"/>
  <c r="Q76" i="2"/>
  <c r="P76" i="2" s="1"/>
  <c r="R76" i="2"/>
  <c r="S76" i="2" s="1"/>
  <c r="Q72" i="2"/>
  <c r="P72" i="2" s="1"/>
  <c r="R72" i="2"/>
  <c r="S72" i="2" s="1"/>
  <c r="Q68" i="2"/>
  <c r="P68" i="2" s="1"/>
  <c r="R68" i="2"/>
  <c r="S68" i="2" s="1"/>
  <c r="Q64" i="2"/>
  <c r="P64" i="2" s="1"/>
  <c r="R64" i="2"/>
  <c r="S64" i="2" s="1"/>
  <c r="Q60" i="2"/>
  <c r="P60" i="2" s="1"/>
  <c r="R60" i="2"/>
  <c r="S60" i="2" s="1"/>
  <c r="Q56" i="2"/>
  <c r="P56" i="2" s="1"/>
  <c r="R56" i="2"/>
  <c r="S56" i="2" s="1"/>
  <c r="Q52" i="2"/>
  <c r="P52" i="2" s="1"/>
  <c r="R52" i="2"/>
  <c r="S52" i="2" s="1"/>
  <c r="Q48" i="2"/>
  <c r="P48" i="2" s="1"/>
  <c r="R48" i="2"/>
  <c r="S48" i="2" s="1"/>
  <c r="Q44" i="2"/>
  <c r="P44" i="2" s="1"/>
  <c r="R44" i="2"/>
  <c r="S44" i="2" s="1"/>
  <c r="Q40" i="2"/>
  <c r="P40" i="2" s="1"/>
  <c r="R40" i="2"/>
  <c r="S40" i="2" s="1"/>
  <c r="Q36" i="2"/>
  <c r="P36" i="2" s="1"/>
  <c r="R36" i="2"/>
  <c r="S36" i="2" s="1"/>
  <c r="Q32" i="2"/>
  <c r="P32" i="2" s="1"/>
  <c r="R32" i="2"/>
  <c r="S32" i="2" s="1"/>
  <c r="Q28" i="2"/>
  <c r="P28" i="2" s="1"/>
  <c r="R28" i="2"/>
  <c r="S28" i="2" s="1"/>
  <c r="Q24" i="2"/>
  <c r="P24" i="2" s="1"/>
  <c r="R24" i="2"/>
  <c r="S24" i="2" s="1"/>
  <c r="Q20" i="2"/>
  <c r="P20" i="2" s="1"/>
  <c r="R20" i="2"/>
  <c r="S20" i="2" s="1"/>
  <c r="Q16" i="2"/>
  <c r="P16" i="2" s="1"/>
  <c r="R16" i="2"/>
  <c r="S16" i="2" s="1"/>
  <c r="Q12" i="2"/>
  <c r="P12" i="2" s="1"/>
  <c r="R12" i="2"/>
  <c r="S12" i="2" s="1"/>
  <c r="Q8" i="2"/>
  <c r="P8" i="2" s="1"/>
  <c r="R8" i="2"/>
  <c r="S8" i="2" s="1"/>
  <c r="AU100" i="2"/>
  <c r="AU96" i="2"/>
  <c r="AU92" i="2"/>
  <c r="AU88" i="2"/>
  <c r="AU84" i="2"/>
  <c r="AU80" i="2"/>
  <c r="AU76" i="2"/>
  <c r="AU72" i="2"/>
  <c r="AU68" i="2"/>
  <c r="AU64" i="2"/>
  <c r="AU40" i="2"/>
  <c r="AU36" i="2"/>
  <c r="AU32" i="2"/>
  <c r="AU16" i="2"/>
  <c r="AV100" i="2"/>
  <c r="AV96" i="2"/>
  <c r="AV92" i="2"/>
  <c r="AV88" i="2"/>
  <c r="AV84" i="2"/>
  <c r="AV80" i="2"/>
  <c r="AV76" i="2"/>
  <c r="AV72" i="2"/>
  <c r="AV68" i="2"/>
  <c r="AV64" i="2"/>
  <c r="AV60" i="2"/>
  <c r="AV56" i="2"/>
  <c r="AV52" i="2"/>
  <c r="AV48" i="2"/>
  <c r="AV40" i="2"/>
  <c r="AV36" i="2"/>
  <c r="AV32" i="2"/>
  <c r="AV28" i="2"/>
  <c r="AV24" i="2"/>
  <c r="AV20" i="2"/>
  <c r="AV16" i="2"/>
  <c r="AV12" i="2"/>
  <c r="AV8" i="2"/>
  <c r="AU60" i="2"/>
  <c r="AU56" i="2"/>
  <c r="AU52" i="2"/>
  <c r="AU48" i="2"/>
  <c r="AU44" i="2"/>
  <c r="AU28" i="2"/>
  <c r="AU24" i="2"/>
  <c r="AU20" i="2"/>
  <c r="AU12" i="2"/>
  <c r="AU8" i="2"/>
  <c r="AU10" i="2"/>
  <c r="AU98" i="2"/>
  <c r="AU94" i="2"/>
  <c r="AU90" i="2"/>
  <c r="AU86" i="2"/>
  <c r="AU82" i="2"/>
  <c r="AU78" i="2"/>
  <c r="AU74" i="2"/>
  <c r="AU70" i="2"/>
  <c r="AU66" i="2"/>
  <c r="AU62" i="2"/>
  <c r="AU58" i="2"/>
  <c r="AU54" i="2"/>
  <c r="AU50" i="2"/>
  <c r="AU46" i="2"/>
  <c r="AU42" i="2"/>
  <c r="AU38" i="2"/>
  <c r="AU34" i="2"/>
  <c r="AU30" i="2"/>
  <c r="AU26" i="2"/>
  <c r="AU22" i="2"/>
  <c r="AU18" i="2"/>
  <c r="AU14" i="2"/>
  <c r="AU6" i="2"/>
  <c r="AV44" i="2"/>
</calcChain>
</file>

<file path=xl/sharedStrings.xml><?xml version="1.0" encoding="utf-8"?>
<sst xmlns="http://schemas.openxmlformats.org/spreadsheetml/2006/main" count="1080" uniqueCount="587">
  <si>
    <t>Proceso</t>
  </si>
  <si>
    <t>Objetivo</t>
  </si>
  <si>
    <t>CODIGO</t>
  </si>
  <si>
    <t>DE</t>
  </si>
  <si>
    <t>CO</t>
  </si>
  <si>
    <t>SO</t>
  </si>
  <si>
    <t>GT</t>
  </si>
  <si>
    <t>ED</t>
  </si>
  <si>
    <t>SL</t>
  </si>
  <si>
    <t>GO</t>
  </si>
  <si>
    <t>GF</t>
  </si>
  <si>
    <t>TH</t>
  </si>
  <si>
    <t>JU</t>
  </si>
  <si>
    <t>RF</t>
  </si>
  <si>
    <t>TI</t>
  </si>
  <si>
    <t>EM</t>
  </si>
  <si>
    <t>Seleccione</t>
  </si>
  <si>
    <t>Despacho</t>
  </si>
  <si>
    <t>Oficina de Comunicaciones y Relación con el Ciudadano</t>
  </si>
  <si>
    <t>Secretaría de Desarrollo Social</t>
  </si>
  <si>
    <t>Secretaría de Infraestructura</t>
  </si>
  <si>
    <t>Secretaría de Educación</t>
  </si>
  <si>
    <t>Secretaría de Salud</t>
  </si>
  <si>
    <t>Secretaría de Gobierno</t>
  </si>
  <si>
    <t>Secretaría de Hacienda</t>
  </si>
  <si>
    <t>Dirección de Gestión Humana</t>
  </si>
  <si>
    <t>Secretaría Jurídica</t>
  </si>
  <si>
    <t>Dirección de Recursos Físicos y Gestión Documental</t>
  </si>
  <si>
    <t>Dirección de Gestión Tecnológica</t>
  </si>
  <si>
    <t>Oficina de Control Interno de Gestión</t>
  </si>
  <si>
    <t>Direccionamiento Estrategico</t>
  </si>
  <si>
    <t>Pendiente por Definir</t>
  </si>
  <si>
    <t>Oficina de Desarrollo Institucional</t>
  </si>
  <si>
    <t>Secretaría de Cultura y Turismo</t>
  </si>
  <si>
    <t>Secretaría de Ambiente, Minas, Desarrollo Rural y Protección Animal</t>
  </si>
  <si>
    <t>Oficina de Control Interno Disciplinario</t>
  </si>
  <si>
    <t>Gestión de las Comunicaciones y Relación con el Ciudadano</t>
  </si>
  <si>
    <t>Oficina de Gestión del Riesgo</t>
  </si>
  <si>
    <t>Dirección de Desarrollo Económico</t>
  </si>
  <si>
    <t>Secretaría de Movilidad</t>
  </si>
  <si>
    <t>Gestión del Desarrollo Social</t>
  </si>
  <si>
    <t>Secretaría de Planeación</t>
  </si>
  <si>
    <t>Dirección de Gestión catastral</t>
  </si>
  <si>
    <t>Gestión Integral del Territorio</t>
  </si>
  <si>
    <t>Oficina del SISBEN</t>
  </si>
  <si>
    <t>Dirección de Ordenamiento Territorial</t>
  </si>
  <si>
    <t>Gestión de la Educación</t>
  </si>
  <si>
    <t>Gestión de la Salud</t>
  </si>
  <si>
    <t>Gestión Gobierno</t>
  </si>
  <si>
    <t>Gestión Financiera</t>
  </si>
  <si>
    <t>FRECUENCIA Y PROBABILIDAD</t>
  </si>
  <si>
    <t>Clasificación del riesgo</t>
  </si>
  <si>
    <t>Gestión Humana y SST</t>
  </si>
  <si>
    <t>NIVEL</t>
  </si>
  <si>
    <t>FRECUENCIA</t>
  </si>
  <si>
    <t>%</t>
  </si>
  <si>
    <t>Gestión Jurídica y Contractual</t>
  </si>
  <si>
    <t>Ejecución y administración de procesos</t>
  </si>
  <si>
    <t>Pérdidas derivadas de errores en la ejecución y administración de procesos</t>
  </si>
  <si>
    <t>Gestión de Recursos Físicos y Documental</t>
  </si>
  <si>
    <t>MUY BAJA</t>
  </si>
  <si>
    <t xml:space="preserve">La actividad que conlleva el riesgo se ejecuta como máximos 2 veces por año </t>
  </si>
  <si>
    <t>Fraude externo</t>
  </si>
  <si>
    <t>Pérdida derivada de actos de fraude por personas ajenas a la organización (no participa personal de la entidad).</t>
  </si>
  <si>
    <t>Gestión TICS</t>
  </si>
  <si>
    <t>BAJA</t>
  </si>
  <si>
    <t xml:space="preserve">La actividad que conlleva el riesgo se ejecuta de 3 a 24 veces por año </t>
  </si>
  <si>
    <t xml:space="preserve">Fraude Interno
</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</si>
  <si>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</si>
  <si>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Evaluación Mejora Y Control</t>
  </si>
  <si>
    <t>MEDIA</t>
  </si>
  <si>
    <t xml:space="preserve">La actividad que conlleva el riesgo se ejecuta de 24 a 500 veces por año </t>
  </si>
  <si>
    <t>Fallas tecnológicas</t>
  </si>
  <si>
    <t>Errores en hardware, software, telecomunicaciones, interrupción de servicios básicos.</t>
  </si>
  <si>
    <t>ALTA</t>
  </si>
  <si>
    <t>La actividad que conlleva el riesgo se ejecuta mínimo 500 veces al año y máximo 5000 veces por año</t>
  </si>
  <si>
    <t>Relaciones laborales</t>
  </si>
  <si>
    <t>Pérdidas que surgen de acciones contrarias a las leyes o acuerdos de empleo, salud o seguridad, del pago de demandas por daños personales o de discriminación.</t>
  </si>
  <si>
    <t>MUY ALTA</t>
  </si>
  <si>
    <t>La actividad que conlleva el riesgo se ejecuta más de 5000 veces al año</t>
  </si>
  <si>
    <t xml:space="preserve">Usuarios, productos y prácticas
</t>
  </si>
  <si>
    <t xml:space="preserve">Fallas negligentes o involuntarias de las obligaciones frente a los usuarios y que impiden satisfacer una obligación profesional frente a éstos.
</t>
  </si>
  <si>
    <t>Daños a activos fijos/eventos externos</t>
  </si>
  <si>
    <t>Pérdida por daños o extravíos de los activos fijos por desastres naturales u otros riesgos/eventos externos como atentados, vandalismo, orden público</t>
  </si>
  <si>
    <t>IMPACTO Y AFECTACIÓN</t>
  </si>
  <si>
    <t>AFECTACIÓN ECONÓMICA</t>
  </si>
  <si>
    <t>REPUTACIONAL</t>
  </si>
  <si>
    <t>ZONA DE RIESGO</t>
  </si>
  <si>
    <t>PROBABILIDAD</t>
  </si>
  <si>
    <t>IMPACTO</t>
  </si>
  <si>
    <t>PROB + IMPAC</t>
  </si>
  <si>
    <t>ZONA</t>
  </si>
  <si>
    <t>LEVE</t>
  </si>
  <si>
    <t xml:space="preserve">Afectación menor a 10 SMLMV . </t>
  </si>
  <si>
    <t>El riesgo afecta la imagen de algún área de la organización.</t>
  </si>
  <si>
    <t>MUY BAJA-LEVE</t>
  </si>
  <si>
    <t>BAJO</t>
  </si>
  <si>
    <t>MENOR</t>
  </si>
  <si>
    <t xml:space="preserve">Entre 10 y 50 SMLMV . </t>
  </si>
  <si>
    <t xml:space="preserve">El riesgo afecta la imagen de la entidad
internamente, de conocimiento general nivel interno, de junta directiva y accionistas y/o de proveedores.
</t>
  </si>
  <si>
    <t>MUY BAJA-MENOR</t>
  </si>
  <si>
    <t>MODERADO</t>
  </si>
  <si>
    <t xml:space="preserve">Entre 50 y 100 SMLMV . </t>
  </si>
  <si>
    <t xml:space="preserve">El l riesgo afecta la imagen de la entidad con algunos usuarios de relevancia frente al logro de los objetivos.
</t>
  </si>
  <si>
    <t>MUY BAJA-MODERADO</t>
  </si>
  <si>
    <t>Tipos</t>
  </si>
  <si>
    <t>Gestión</t>
  </si>
  <si>
    <t>Seguridad_de_la_información</t>
  </si>
  <si>
    <t>Corrupción</t>
  </si>
  <si>
    <t>MAYOR</t>
  </si>
  <si>
    <t xml:space="preserve">Entre 100 y 500 SMLMV . </t>
  </si>
  <si>
    <t xml:space="preserve">El l riesgo afecta la imagen de la entidad con efecto publicitario sostenido a nivel de sector administrativo, nivel departamental o municipal.
</t>
  </si>
  <si>
    <t>MUY BAJA-MAYOR</t>
  </si>
  <si>
    <t>ALTO</t>
  </si>
  <si>
    <t>Probabilidad</t>
  </si>
  <si>
    <t>CATASTRÓFICO</t>
  </si>
  <si>
    <t xml:space="preserve">Mayor a 500 SMLMV . </t>
  </si>
  <si>
    <t>El riesgo afecta la imagen de la entidad a nivel nacional, con efecto publicitario sostenido a nivel país</t>
  </si>
  <si>
    <t>MUY BAJA-CATASTRÓFICO</t>
  </si>
  <si>
    <t>EXTREMO</t>
  </si>
  <si>
    <t>Impacto</t>
  </si>
  <si>
    <t>BAJA-LEVE</t>
  </si>
  <si>
    <t>BAJA-MENOR</t>
  </si>
  <si>
    <t>BAJA-MODERADO</t>
  </si>
  <si>
    <t>Tipo</t>
  </si>
  <si>
    <t>Implementación</t>
  </si>
  <si>
    <t>Valoración_Impacto</t>
  </si>
  <si>
    <t>Gestión.</t>
  </si>
  <si>
    <t>Corrupción.</t>
  </si>
  <si>
    <t>Seguridad.</t>
  </si>
  <si>
    <t>BAJA-MAYOR</t>
  </si>
  <si>
    <t>BAJA-CATASTRÓFICO</t>
  </si>
  <si>
    <t>Preventivo</t>
  </si>
  <si>
    <t>Automático</t>
  </si>
  <si>
    <t>MEDIA-LEVE</t>
  </si>
  <si>
    <t>Detectivo</t>
  </si>
  <si>
    <t>Manual</t>
  </si>
  <si>
    <t>MEDIA-MENOR</t>
  </si>
  <si>
    <t>Correctivo</t>
  </si>
  <si>
    <t>MEDIA-MODERADO</t>
  </si>
  <si>
    <t>MEDIA-MAYOR</t>
  </si>
  <si>
    <t>Preventivo-Automático</t>
  </si>
  <si>
    <t>MEDIA-CATASTRÓFICO</t>
  </si>
  <si>
    <t>Preventivo-Manual</t>
  </si>
  <si>
    <t>ALTA-LEVE</t>
  </si>
  <si>
    <t>Detectivo-Automático</t>
  </si>
  <si>
    <t>Tratamiento</t>
  </si>
  <si>
    <t>SELECCIONE</t>
  </si>
  <si>
    <t>ALTA-MENOR</t>
  </si>
  <si>
    <t>Detectivo-Manual</t>
  </si>
  <si>
    <t>SI</t>
  </si>
  <si>
    <t>ALTA-MODERADO</t>
  </si>
  <si>
    <t>Correctivo-Automático</t>
  </si>
  <si>
    <t>Reducir - Transferir</t>
  </si>
  <si>
    <t>NO</t>
  </si>
  <si>
    <t>ALTA-MAYOR</t>
  </si>
  <si>
    <t>Correctivo-Manual</t>
  </si>
  <si>
    <t>Reducuir - Mitigar</t>
  </si>
  <si>
    <t>ALTA-CATASTRÓFICO</t>
  </si>
  <si>
    <t>Aceptar</t>
  </si>
  <si>
    <t>MUY ALTA-LEVE</t>
  </si>
  <si>
    <t>Frecuencia</t>
  </si>
  <si>
    <t>Evidencia</t>
  </si>
  <si>
    <t>Evitar</t>
  </si>
  <si>
    <t>MUY ALTA-MENOR</t>
  </si>
  <si>
    <t>MUY ALTA-MODERADO</t>
  </si>
  <si>
    <t>Aleatoria</t>
  </si>
  <si>
    <t>Con Registro</t>
  </si>
  <si>
    <t>MUY ALTA-MAYOR</t>
  </si>
  <si>
    <t>Continua</t>
  </si>
  <si>
    <t>Sin Registro</t>
  </si>
  <si>
    <t>MUY ALTA-CATASTRÓFICO</t>
  </si>
  <si>
    <t xml:space="preserve">DIRECCIONAMIENTO ESTRATEGICO                                                                                                                                                                                                                                                                                                                </t>
  </si>
  <si>
    <t xml:space="preserve">CODIGO:  </t>
  </si>
  <si>
    <t>DE-FR-022</t>
  </si>
  <si>
    <t>VERSION</t>
  </si>
  <si>
    <t>1.0</t>
  </si>
  <si>
    <t xml:space="preserve">SEGUIMIENTO A RIESGOS </t>
  </si>
  <si>
    <t>FECHA DE APROBACIÓN</t>
  </si>
  <si>
    <t>N°</t>
  </si>
  <si>
    <t>Tipo de Riesgo</t>
  </si>
  <si>
    <t>DEPENDENCIA</t>
  </si>
  <si>
    <t>RIESGO</t>
  </si>
  <si>
    <t>CONTROLES Y/O ACCIONES IMPLEMENTADAS</t>
  </si>
  <si>
    <t xml:space="preserve">INDICADOR </t>
  </si>
  <si>
    <t>EVIDENCIAS DE LAS ACCIONES O EL CONTROL</t>
  </si>
  <si>
    <t>MEDICIÓN DEL INDICADOR</t>
  </si>
  <si>
    <t>EL RIESGO SE MATERIALIZÓ</t>
  </si>
  <si>
    <t>EN CASO DE MATERIALIZACIÓN DEL RIESGO, INDIQUE EL PLAN DE CONTINGENCIA</t>
  </si>
  <si>
    <t>CONSECUENCIAS DE LA MATERIALIZACIÓN DEL RIESGO</t>
  </si>
  <si>
    <t>Observaciones de la Oficina de Desarrollo Institucional</t>
  </si>
  <si>
    <t>Observaciones Oficina de Control interno</t>
  </si>
  <si>
    <t>RESTA PROB</t>
  </si>
  <si>
    <t>RESTA IMP</t>
  </si>
  <si>
    <t>PROBABILIDAD RESIDUAL</t>
  </si>
  <si>
    <t>IMPACTO RESIDUAL</t>
  </si>
  <si>
    <t>Posibilidad de no generacion del concepto y/o actos administrativos ambiental en los tiempos establecidos Acumulacion de solicitudes Deficiencia de personal</t>
  </si>
  <si>
    <t>Informes periodicos del estado de los PQRS pendientes por dar respuesta</t>
  </si>
  <si>
    <t># de solicitudes tramitadas en terminos / # de solicitudes totales</t>
  </si>
  <si>
    <t>Posibilidad de No contar con los servicios y bienes para el desarrollo de las actividades de la Secretaria Procesos de contración sin revisión Deficiencia de personal juridico y técnico con conocimiento en contratación</t>
  </si>
  <si>
    <t>Aplicación de la lista de chequeo según corresponda al proceso de contratación, y revisión tecnica, financiera y juridica</t>
  </si>
  <si>
    <t># de procesos de contratación revisados / # total de contratos suscritos</t>
  </si>
  <si>
    <t>Posibilidad de No cumplimiento las funciones de la Secretaria Equipos y/o maquinaria sin mantenimiento No llevar un control de las necesidades de mantenimiento de los equipos y/o maquinaria</t>
  </si>
  <si>
    <t>Requerimiento de mantenimientos oportunos a la Secretaria General.</t>
  </si>
  <si>
    <t># de equipos y/o maquinaria con mantenimiento oportuno / # total de equipos y/o maquinaria</t>
  </si>
  <si>
    <t>Posibilidad de Afectaciones a los intereses ambientales del municipio por favorecimiento a terceros debido trafico de influencias al mitir conceptos y o actos administrativos para favorecer a terceros sin el lleno de requisitos legales</t>
  </si>
  <si>
    <t>Revision y control de los conceptos y o actos administrativos generados para la determinacion de un sesgo en la generacion del mismo</t>
  </si>
  <si>
    <t># conceptos y/o actos administrativos tramitados / # conceptos y/o actos administrativos solicitados</t>
  </si>
  <si>
    <t xml:space="preserve">Posibilidad de Afectación cumplimiento de metas y objetivos Retraso en tiempos de respuesta y correcto funcionamiento de los procesos de la secretaria Daños en el servicio de internet o software, deterioro de los elementos de tecnologia </t>
  </si>
  <si>
    <t xml:space="preserve">verificacion por parte del area de tecnologia de la administracion para diminuir el riesgo </t>
  </si>
  <si>
    <t>Numero Solicitudes realizadas por aplicativo Help Desk/Numero de respuestas dadas a solicitud</t>
  </si>
  <si>
    <t>Posibilidad de Afectación reputacional  Fallas negligentes o involuntarias de las obligaciones frente a los usuarios y que impiden satisfacer una obligación profesional frente a éstos.
 Debido a la nulidad de los procesos por irregularidades procesales</t>
  </si>
  <si>
    <t xml:space="preserve">Correcta ejecucion de los contratos o proyectos realizados  por la Secretaria </t>
  </si>
  <si>
    <t xml:space="preserve">contratos ejecutados y liquidados acorde a la normatividad aplicable/ total de contratos suscritos en la secretaria </t>
  </si>
  <si>
    <t>Posibilidad de Afectación cumplimiento de metas y objetivos Pérdidas derivadas de errores en la ejecución y administración de procesos Perdida de documentacion y demas recursos que causen error en la correcta funcion de los procesos</t>
  </si>
  <si>
    <t>Generar procesos de control, listas de chequeo para  evitar perdidas de documentacion o faltantes</t>
  </si>
  <si>
    <t xml:space="preserve">Numero de documentos y/o peticiones  que son ingresadas por medio del aplicativo controlDolc/ total de documentos y/o peticiones que ingresan a la secretaria </t>
  </si>
  <si>
    <t>Posibilidad de Afectación cumplimiento de metas y objetivos Falta de capacitacion, mal ambiente laboral, fallas en politicas de SST Fallas en el proceso de Seguridad y Salud en el Trabajo</t>
  </si>
  <si>
    <t>Contar con el personal idoneo para el ejercio de las funciones del cargo, implementar las politicas de SST para evitar riesgos mayores</t>
  </si>
  <si>
    <t xml:space="preserve">Capacitaciones realizadas/ capacitaciones planteadas anualmente </t>
  </si>
  <si>
    <t>Posibilidad de Afectación cumplimiento de metas y objetivos Fallas negligentes o involuntarias de las obligaciones frente a los procesos financieros Errores en la elaboracion de los procesos financieros que acarreen reprocesos y demoras en ejecucion de proyectos</t>
  </si>
  <si>
    <t>Realizar el reporte financiero y de ejecución</t>
  </si>
  <si>
    <t>reporte mensuales de ejecución presupuestal para cada uno de los proyectos de inversión  realizados / reporte mensuales de ejecución presupuestal para cada uno de los proyectos de inversión  programados</t>
  </si>
  <si>
    <t>Posibilidad de Afectación cumplimiento de metas y objetivos Fallas negligentes o involuntarias de las obligaciones frente a los usuarios y que impiden satisfacer una obligación profesional frente a éstos.
 Debido a incumplimientos normativos para el seguimiento y ejecución de los proyectos incluyendo, su reporte y seguimiento financiero</t>
  </si>
  <si>
    <t>Revisar la normatvidad acorde a los lineamientos del área competente para el manejo del banco de proyectos</t>
  </si>
  <si>
    <t xml:space="preserve">numero de directrices  cumplidas para el seguimiento y ejecución/  numero total de directirces emitidas  </t>
  </si>
  <si>
    <t>Posibilidad de Afectación cumplimiento de metas y objetivos Falta de seguridad en los servidores y demas herramientas tecnologicas  Perdida de informacion por falta de seguridad o daños en los servidores</t>
  </si>
  <si>
    <t xml:space="preserve">Garantizar un sistema de seguridad de la informacion tecnologica de la administracion </t>
  </si>
  <si>
    <t>euipos de computo protegidos / Total de equipos de computo</t>
  </si>
  <si>
    <t>Posibilidad de Afectación reputacional  Beneficio personal y Favorecimiento a un tercero Falta de ética profesional en la adjudicación de los contratos de la secretaría de Infraestructura</t>
  </si>
  <si>
    <t>Flujo de revisión de los procesos adelantados por la Secretaría de Infraestrucura</t>
  </si>
  <si>
    <t>Procesos de contratación revisados / Total procesos adelantados*100</t>
  </si>
  <si>
    <t>Posibilidad de Afectación reputacional  debido a quejas y reclamos de la ciudadanía  por una mala programación de los mantenimientos víales o de infraestructura realizados con la maquinaria de la Administracion Municipal</t>
  </si>
  <si>
    <t>Priorizar las solicitudes acorde a los lineamientos establecidos para las obras adelantadas.</t>
  </si>
  <si>
    <t>(Mantenimientos Realizados / Mantenimientos Programados) *100</t>
  </si>
  <si>
    <t xml:space="preserve">Posibilidad de Procesos de contratación de obra e interventoría sin el cumplimiento de normas por falta de  verificacion previa de estudios, diseños, licencias o estudios economicos, financieros, ambientales u otros que se requieran.  Debido al desconocimiento, investigación, verficación u experiencia en la formulacion del proyecto </t>
  </si>
  <si>
    <t>1.Comite interdisciplinario para garantizar todas las etapas del proyecto.                                                                                                                                                                                                                                                                                                                               2. Acompañamiento de los entes de vigilancia y control  para contar con herramientas que permitan realizar los procesos con la rigurosidad requerida.
3. Uso de documentos y plataformas SECOP</t>
  </si>
  <si>
    <t>Procesos con hallazgos / procesos adelantados *100</t>
  </si>
  <si>
    <t>Posibilidad de Perdida de la vida o incapacidad permente  por ocurrencia de incidente o accidente laboral  debido al desconocimiento para la correcta ejecucion de labores y correcto uso de los elementos de proteccion personal.</t>
  </si>
  <si>
    <t xml:space="preserve">1. Solicitar certificados de experiencia y estudios en el manejo de la maquinaria u equipo. 
2. Solicitud a la ARL de capacitaciones en el manejo de elementos de proteccion personal. </t>
  </si>
  <si>
    <t>Número de siniestros / Numero de Operarios *100</t>
  </si>
  <si>
    <t xml:space="preserve">Posibilidad de Incumplimiento o retraso   en la ejecucion de las obras proyectadas por circustancias técnicas, economicas, juridicas, sociales externas o internas del contrato durante las diferentes etapas contractuales o por la entidad </t>
  </si>
  <si>
    <t>1. Cumplimieto de la ley 80 y normas de contratación
2. Realizar comites de obra, visitas tecnicas periodicas.</t>
  </si>
  <si>
    <t>Número de procesos sin atrasos / Numero de procesos *100</t>
  </si>
  <si>
    <t>Posibilidad de Hurto de combustible y/o materiales del punto de cargue y descargue por falta de seguimiento a los consumos</t>
  </si>
  <si>
    <t xml:space="preserve">Llevar un adecuado registro del suministro de combustible o materiales </t>
  </si>
  <si>
    <t>Procesos sin irregularidades / total de procesos * 100</t>
  </si>
  <si>
    <t>Posibilidad de Detrimento en el parque de automotor por mal uso y falta mantenimientos preventivos o correctivo por exceso, mal uso o desconocimiento del manejo de la maquinaria, desgaste prematuro</t>
  </si>
  <si>
    <t xml:space="preserve">1. Realizar mantenimientos preventivos o correctivos segu corresponda a cada maquina. 
2. Llevar un seguimiento de uso de la maquinaria </t>
  </si>
  <si>
    <t>Numero de mantenimientos realizados / Número de mantenimientos programados * 100</t>
  </si>
  <si>
    <t>Posibilidad de Perdida de la informacion digital existente. por almacenamiento en discos duros que no puedan ser rescatados, ya que no se realiza el almacenamiento de la informacion en una nube que permita recuperarse total o parcialmente.</t>
  </si>
  <si>
    <t>1. Delegar el riesgo a la Secretaria general - oficina de sistemas para que se preste un apoyo sistematico para el cuidado de la información.</t>
  </si>
  <si>
    <t>Numero de equipos con backup realizados/ total de equipos * 100</t>
  </si>
  <si>
    <t>Posibilidad de Afectación reputacional  Por incumplmiento de metas y objetivos de la promoción de la red de emprendimiento  Debido a la no actualización de base de datos</t>
  </si>
  <si>
    <t>El lider del proceso verifica base de datos  comprobando inscripción de emprendimientos</t>
  </si>
  <si>
    <t>Nº de ferias realizadas / Nº de ferias programadas *100</t>
  </si>
  <si>
    <t>Posibilidad de Afectación reputacional Por incumplimento de condiciones necesarias para el desarrollo economico del territorio y su población por que no se genera un cumplimiento del dinamismo economico</t>
  </si>
  <si>
    <t>El lider de proceso consolida la continuidad del dinamismo económico por medio de gestión interna y procedimental.</t>
  </si>
  <si>
    <t>#de acompañamientos realizados por componente/ # de acompañamientos planeados * 100</t>
  </si>
  <si>
    <t>Posibilidad de Afectación reputacional Por alianzas estrategicas empresariales y academicas para el desarrollo economico Debido a que no se genera una continuidad en el proceso de capacitación y formación en la población referenciada por el objetivo del mismo.</t>
  </si>
  <si>
    <t>El lider del proceso verifica base de datos sobre inscripción previa, tanto en el area de  emprendimiento como en empleabilidad.</t>
  </si>
  <si>
    <t># de capacitaciones realizada/ # de capacitaciones planeadas *100</t>
  </si>
  <si>
    <t>Posibilidad de Afectación reputacional Por la no consecución de politicas y estrategias dirigidas al enfoque regional Debido a no existencia de continuidad de estas</t>
  </si>
  <si>
    <t xml:space="preserve">El lider del proceso verifica base de datos en el area de  emprendimiento. </t>
  </si>
  <si>
    <t># de emprendimientos efectivos en la región/ # de emprendimientos inscritos * 100</t>
  </si>
  <si>
    <t xml:space="preserve">Posibilidad de Afectación reputacional por los lineamientos que permitan desarrollar la generacion de empleo sistematizando la oferta y demanda laboral en el municipio Debido al no cumplimiento de las metas del plan de desarrollo </t>
  </si>
  <si>
    <t>El lider de proceso consolida la información de oferta y demanda laboral</t>
  </si>
  <si>
    <t># de ofertas laborales/ # de demandas laborales * 100</t>
  </si>
  <si>
    <t>Posibilidad de Afectación disciplinar y penal  Por fuga de información para usos no licitos y coherentes con el buen proceder público. Debido a la falta de conciencia del servidor público con el buen proceder en su obligación contractual.</t>
  </si>
  <si>
    <t>Custodia y seguridad de la información de las bases de datos, así como la confidencialidad y resguardo de las mismas por parte del equipo y/o cordinador del proceso.</t>
  </si>
  <si>
    <t>Bases de datos custodiadas por la dirección de desarrollo económico / total de bases de datos de la dirección de desarrollo económico</t>
  </si>
  <si>
    <t>Posibilidad de Mala distribución en los proyectos planteados por  la secreatira Demora en la ejecución contractual de los proyectos sociales de la secretaria Debido a la falta de articulacion entre los coordinadores, proyectos y financieros de la secretaria de Desarrollo Social.</t>
  </si>
  <si>
    <t xml:space="preserve">Lista de chequeo, verificación de banco de proyectos, proyeción de presupuesto para cada uno de los proyectos </t>
  </si>
  <si>
    <t>Proyectos revisados / proyectos presentados *100</t>
  </si>
  <si>
    <t>Posibilidad de Información incompleta referente a las evidencias  Datos incorrectos repordos a planeacion correspondiente al cumplimiento de las metas establecidas. Demora en subsanar las inconsistencias de las evidencias entregadas de forma mensual y en responsabilidad a los coordinadores de cada uno de los Subprogramas.</t>
  </si>
  <si>
    <t>Programar de forma mesual una fecha para realizar la entrega  de las observaciones que se generan.</t>
  </si>
  <si>
    <t>Observaciones resueltas / observaciones generadas *100</t>
  </si>
  <si>
    <t>Posibilidad de Informacion erronea al momento de reportar el avance de  cumplimiento. informacion faltante por soportar cada una de las acciones ejecutadas en la Secretaria Demora por parte de los coordinadores al momento de la entrega de evidencias</t>
  </si>
  <si>
    <t>Realizar cronograma de entrega de evidencias requeridas para el cumplimiento de los elementos constitutivos</t>
  </si>
  <si>
    <t>Actividades ejectadas / actividades planteadas en el cronograma</t>
  </si>
  <si>
    <t>Posibilidad de No registro de la información de los datos de los posibles beneficiarios Datos erroneos que alteran la informacion de las bases de datos que sirvan para las estadisticas y evaluacion de los indicadores Mala digitación o registro por parte del personal encargado del ingreso de la información</t>
  </si>
  <si>
    <t>Solicitar a la coordinacion de forma mensual la base de datos y las listas de participacion o de asistencia para tener soporte de la informacion registrada.</t>
  </si>
  <si>
    <t>Bases de datos sin inconsistencias / bases de datos registradas *100</t>
  </si>
  <si>
    <t>Posibilidad de Afectación en la atención de los Niños, Niñas y Adolescentes con  la no atención oportuna en los espacios de restablecimiento de derechos Falta de profesionales o convenios que impidan la atención de los Niños, Niñas del municipio con condiciones de protección Demora en la contratación de personal y de convenios necesarios para la atencion de los Niños, Niñas y Adolescentes del municipio</t>
  </si>
  <si>
    <t>Ejecutar los procesos contractuales de profesionales y de convenios para garantizar la atención de los NNA del municipio</t>
  </si>
  <si>
    <t>Personal contratado / personal requerido *100</t>
  </si>
  <si>
    <t>Posibilidad de Reducir la participación de los jóvenes en el municipio, Poca articulacion con entidades que permita promover los espacios de participacion de los Jóvenes Falta de planeación por parte de la coordinacion de Jóvenes  y la busqueda de entidades público privadas que permita nuevos programas en emprendimiento y proyecto de vida</t>
  </si>
  <si>
    <t xml:space="preserve">Matriz de actores que permita la articulación de diferentes actividades que permita el interes en la participación activa de los programas </t>
  </si>
  <si>
    <t>Bases entregadas de actores /  Articulaciones realizadas en el año * 100</t>
  </si>
  <si>
    <t>Posibilidad de Afectación en la atención de los Jóvenes del municipio, conforme a la necesidad social que se presenta en el mismo. Falta de profesionales o convenios que impidan la atención de los Jóvenes del municipio Demora en la contratación de personal y de convenios necesarios para la atencion de los Niños, Niñas,  Adolescentes y  Mujeres del municipio</t>
  </si>
  <si>
    <t>Ejecutar los procesos contractuales de profesionales y de convenios para garantizar la atención de los Jóvenes y mujeres del  municipio</t>
  </si>
  <si>
    <t>Posibilidad de Reducir la participación de las mujeres en el municipio, Poca articulacion con entidades que permita promover los espacios de participacion de las mujeres Falta de planeación por parte de la coordinacion de Mujer y Género  y la busqueda de entidades público privadas que permita nuevos programas en emprendimiento y proyecto de vida</t>
  </si>
  <si>
    <t xml:space="preserve">Matriz de actores que permita la articulación de diferentes actividades que permita el interez en la participación activa de los programas </t>
  </si>
  <si>
    <t>Cantidad de Articulaciones realizadas en el año</t>
  </si>
  <si>
    <t xml:space="preserve">Posibilidad de Afectación reputacional por no tener en cuenta los protocolos de atención a población con enfoque diferencial debido a la desactualización de los servicios de la oferta institucional </t>
  </si>
  <si>
    <t>Encuestas de satisfacción</t>
  </si>
  <si>
    <t>Seguimientos realizados a las ancuestas / seguimientos programados *100</t>
  </si>
  <si>
    <t>Posibilidad de Afectación económica por multas o sanciones de los entes reguladores debido a la inscripción y/o continuidad  de beneficiarios sin el cumplimiento de los requisitos</t>
  </si>
  <si>
    <t>Utilizar de manera adecuada la Plataforma SIFA</t>
  </si>
  <si>
    <t>Revisiones realizadas /revisiones programadas *100</t>
  </si>
  <si>
    <t>Posibilidad de Afectación reputacional por no tener estandarizados los certificados de acuerdo al enfoque diferencial debido al desconocimiento de la normatividad referente a los grupos especiales</t>
  </si>
  <si>
    <t>Certificaciones emitidas con enfoque diferencial</t>
  </si>
  <si>
    <t>certificaciones con enfoque diferencial emitidas / total certificaciones emitidas *100</t>
  </si>
  <si>
    <t>Posibilidad de Afectación reputacional por no tener actualizados los  lineamientos del DPS  debido la  debilidad de comunicación entre las entidades</t>
  </si>
  <si>
    <t>Plataforma SIFA</t>
  </si>
  <si>
    <t>Información revisada / información ingresada a SIFA *100</t>
  </si>
  <si>
    <t xml:space="preserve">Posibilidad de Afectación Económica por no tener en cuenta los protocolos de atención a población adulto mayor debido a la desactualización de los servicios de la oferta institucional </t>
  </si>
  <si>
    <t>Lista de chequeo, Actas</t>
  </si>
  <si>
    <t>Población registrada en actas y listas de asistencia / total de población impactada *100</t>
  </si>
  <si>
    <t xml:space="preserve">Posibilidad de Afectación Económica por no cumplir con los procesos de atención y ayudas para las personas con discapacidad debido a la desactualización y falta de información de los servicios de la oferta institucional </t>
  </si>
  <si>
    <t>Lista de chequeo, Actas, Seguimiento</t>
  </si>
  <si>
    <t>Posibilidad de Afectación Económica por no cumplir con la ley 1448 que debe garantizar las ayudas humanitarias para proteger y atender a la población victima del conflicto armado.Por no cumplir con la la ley 1448 que obliga a los entes a garantizar la participación de las victimas en los diferentes comités y subcomités y demás espacios de participación  debido a ir en contravía de la Ley y no cumplir con esta ayuda a la personas que registran su información con los entes pertinentes.</t>
  </si>
  <si>
    <t>Registro Único de Víctimas
Correo Electrónico o Acta de registro.
Acta, Valoración psicosocial
Acta de entrega 
Registro SISPAE</t>
  </si>
  <si>
    <t>Actividades desarrolladas con PVCA / Actividades programadas *100</t>
  </si>
  <si>
    <t xml:space="preserve">Posibilidad de Afectación Económica por no cumplir con la entrega de herramientas sociales que generen cambios de actitud y habilidades que promuevan el desarrollo integral de los habitantes de poblaciones especiales del municipio  debido a la falta de conocimiento de la oferta institucional. </t>
  </si>
  <si>
    <t>Acta, Certificado</t>
  </si>
  <si>
    <t>Actividades ejecutadas del programa poblaciones especiales / actividades programadas *100</t>
  </si>
  <si>
    <t xml:space="preserve">Posibilidad de Suplantación de las facultades de recaudo y cobro de la secretaria de hacienda Por consulta no autorizada de las bases de datos Debido a manipulación indebida por fuga de información. </t>
  </si>
  <si>
    <t>Firma de acuerdos de confidencialidad para los contratistas o personal de planta que maneje bases de datos</t>
  </si>
  <si>
    <t>personal con acuerdo de confidencialidad firmado / personal contratado que manejen base de datos</t>
  </si>
  <si>
    <t xml:space="preserve">Posibilidad de Comercialización de las bases de datos de la secretaria de hacienda Por lucro personal o general  A causa de interes particulares, politicos o comerciales. </t>
  </si>
  <si>
    <t>* Controles firewall, copias de respaldo, controles de accesos del personal, validacion de ataques ciberneticos</t>
  </si>
  <si>
    <t xml:space="preserve">Posibilidad de Ataque cibernetico a los sistemas de información de la secretaria de hacienda por entidades o personas ajenas o extenas a la adminidstración a causa de interes particulares, politicos o comerciales. </t>
  </si>
  <si>
    <t>Incluir clausulas de seguridad cibernetica muy precisas  en los contratos con  los contratistas del protar triutario</t>
  </si>
  <si>
    <t>contratos con clausulas de seguridad cibernetica / contratos suscritos relacionados con la administración del portal tributario *100</t>
  </si>
  <si>
    <t xml:space="preserve">Posibilidad de Entrega erronea de información financiera a las entidades de control por errores en la transmisión de información de las diferentes plataformas del estado debido a premura en la entrega de información o fallas tecnologicas de los aplicativos. </t>
  </si>
  <si>
    <t xml:space="preserve">* Se cuenta con un calendario de presentación de informes a los entes de control, para evitar la premura. </t>
  </si>
  <si>
    <t>información entregada a tiempo / información requerida</t>
  </si>
  <si>
    <t>Posibilidad de Afectación a los activos fijos de la secretaria de hacienda por protesta social  a causa de inconformismo con el gobierno nacional o la administración municipal.</t>
  </si>
  <si>
    <t>* Contratación de una empresa de servicios de seguridad</t>
  </si>
  <si>
    <t>Numero de ataques que sufre la secretaría de hacienda</t>
  </si>
  <si>
    <t>Posibilidad de Afectación económica por alteración de los estados de cuenta tributarios de los contribuyentes por modificación de la información almacenada en los sistemas de gestión de la secretaria de hacienda, por sobornos e intereses personales.</t>
  </si>
  <si>
    <t>* Almacenamiento fisico y digital de expedientes de contribuyentes  con el fin de cruzar informació con las bases de datos</t>
  </si>
  <si>
    <t>Numero de expedientes revisados al mes/ Expedientes a revisar en el mes</t>
  </si>
  <si>
    <t>Posibilidad de Alteración de los estados de cuenta tributarios de los contribuyentes Por modificación de la información almacenada en los sistemas de gestión de la secretaria de hacienda Por sobornos e intereses personales.</t>
  </si>
  <si>
    <t>Posibilidad de Afectación en la reputación   limitación de los recursos requeridos debido a la no identificación de las necesidades del proceso</t>
  </si>
  <si>
    <t>El jefe de la Oficina de Control Interno junto su equipo de profesionales, mensualmente,se reúnen para realizar el seguimiento a la gestión de la
Oficina, validando con el programa de gestión anual aprobado por el Comité Institucional de Coordinación de Control Interno - CICCI el avance de las
actividades a cargo de cada profesional, con el fin de evidenciar necesidades adicionales y generarlas alertas oportunas a la jefatura de la Oficina
de Control Interno. Como evidencia se dejan registros y compromisos generados en la reunión del equipo.</t>
  </si>
  <si>
    <t xml:space="preserve">Actividades cumplidas del Plan Anual de Auditoria / Total de actividade programadas *100 </t>
  </si>
  <si>
    <t>Posibilidad de Perdida de credibilidad por la generación de informes de
auditoría con inconsistencias y/o análisis subjetivo al aplicar técnicas de auditoría incorrectas debido
a la falta de competencia e idoneidad del auditor.</t>
  </si>
  <si>
    <t>El jefe de la Oficina de Control Interno, cada vez que se desarrolla una auditoría, lee, analiza y revisa el informe preliminar antes de ser remitido a las
partes interesadas con el fin de evitar imprecisiones en el contenido de este, validando con el plan de auditoría remitido al auditado, el
cumplimiento del procedimiento interno de auditoría  y los lineamientos de auditoría establecidos por el Departamento
Administrativo de la Función Pública -DAFP, la calidad y cumplimiento del trabajo programado. En caso de observar inconsistencias se solicita a
través de correo electrónico al auditor los ajustes pertinentes al informe</t>
  </si>
  <si>
    <t xml:space="preserve">Informes preliminares de auditoría sin inconsistencias / Total de informes preliminares realizados *100 </t>
  </si>
  <si>
    <t>Posibilidad de Afectación reputacional  por sanciones o investigaciones Debido a la nulidad de los procesos por irregularidades procesales</t>
  </si>
  <si>
    <t>Flujo de revisión</t>
  </si>
  <si>
    <t>PROCESOS REVISADOS /  PROCESOS APROBADOS *100</t>
  </si>
  <si>
    <t>Posibilidad de Afectación reputacional  y pérdida de competencia del poder sancionatorio por tránsito normativo</t>
  </si>
  <si>
    <t>PROCESOS REVISADOS /  TOTAL DE PROCESOS *100</t>
  </si>
  <si>
    <t>Posibilidad de Afectación reputacional  Beneficio personal y Favorecimiento a un tercero Falta de ética profesional</t>
  </si>
  <si>
    <t>Flujo de revisión de los procesos allegados a la OCID.</t>
  </si>
  <si>
    <t>(PROCESOS ASIGNADOS PARA REVISIÓN / TOTAL DE PROCESOS ALLEGADOS A LA OCID) *100</t>
  </si>
  <si>
    <t xml:space="preserve">Posibilidad de Afectación a la reserva legal de los procesos disciplinarios Filtración de la información  Falta de instalaciones y sistema que permita tener un mayor control del archivo </t>
  </si>
  <si>
    <t xml:space="preserve">Base de datos excel </t>
  </si>
  <si>
    <t>(PROCESOS CON INFORMACION SALVAGUARDADA / TOTAL DE PROCESOS ALLEGADOS A LA OCID) *100</t>
  </si>
  <si>
    <t xml:space="preserve">Posibilidad de Afectación a derecho fundamental de petición Respuesta extemporánea u omisión de respuesta Debido a la falta de personal asistencial </t>
  </si>
  <si>
    <t>DERECHOS DE PETICIÓN CONTESTADOS / DERECHOS DE PETICIÓN ASIGNADOS</t>
  </si>
  <si>
    <t>Posibilidad de afectación economica y reputacional por insatisfacción del ciudadano y sanciones de los entes de control  por registro inadecuado de potenciales beneficiarios de programas sociales, dado que no se reflejan las verdades condiciones socioeconómicas de un hogar debido al mal diligenciamiento de la ficha de clasificación socioeconomica por errores del encuestador, por la manipulación de los datos al registrar la información en la ficha de clasificación socioeconomica con el proposito de beneficiar a un terceroy que los ciudadanos proporcionen información errada o falsa durante la encuesta buscando mejores puntajes.</t>
  </si>
  <si>
    <t>Realizar jornadas de capacitación.</t>
  </si>
  <si>
    <t>(Jornadas de capacitación realizadas/Jornadas de capacitación programadas)*100</t>
  </si>
  <si>
    <t>Posibilidad de Afectación económica Detrimento económico  o reputacional, por recibir o solicitar cualquier dadiva o beneficio a nombre propio o de terceros    en la celebración y/o ejecución de un contrato. Tráfico de influencias Intereses personales</t>
  </si>
  <si>
    <t>Realizar los contratos según lo estipulado con las directrices de COLOMBIA COMPRA EFICIENTE y el manual de contratación de la entidad con el fin de cumplir la normatividad vigente</t>
  </si>
  <si>
    <t>(Numero de Contratos denunciados/Numero de Contratos realizados)*100</t>
  </si>
  <si>
    <t xml:space="preserve">Posibilidad de Afectación económica Posibilidad que personas externas o internas interfieran en la asignación de los estímulos otorgados a los gestores culturales del municipio para obtener un beneficio personal. Influencia de terceros para favorecer proyectos de gestores culturales y/o turísticos que no cumplen con los cumplen con criterios de participación </t>
  </si>
  <si>
    <t xml:space="preserve">La Secretaría de Cultura y Turismo realizarán comités técnicos con el fin de verificar la convocatoria anual de Estímulos, estableciendo requisitos, procedimientos e instructivos. En caso de observar desviaciones se realizarán recomendaciones para el respectivo plan de mejora. </t>
  </si>
  <si>
    <t>(Número de proyectos recibidos/Numero de proyectos aprobados)*100</t>
  </si>
  <si>
    <t>Posibilidad de Incurrir en riesgo jurídico por acción u omisión  Debido a fallas en la ejecución de los procedimientos Emitir un concepto que no se encuentre acorde con la normatividad y que este direccionado a justificar, cubrir y/o favorecer a un tercero.</t>
  </si>
  <si>
    <t>Cada concepto antes de emitirse debe pasar por el encargado Jurídica de la Dirección y demás de la Secretaría según corresponda. De estas acciones se dejará constancia escrita.</t>
  </si>
  <si>
    <t xml:space="preserve">Informes  de Gestion </t>
  </si>
  <si>
    <t>Posibilidad de Faltas al debido proceso en los procesos de segunda instancia allegados por las inspecciones de policía y corregidurías de conformidad con el Código Nacional de Seguridad y Convivencia Ciudadana, e inadecuada orientacion a la ciudadania en el acceso a la justicia Por indebidas notificaciones,  y/o fallas en la radicacion de los procesos lo que ocasiona demoras en la entrega de la información requerida por los profesionales en derecho para asumir la defensa jurídica dentro de los términos legales Ocasionado por la deficiencia en el control y seguimiento oportuno para el registro de la información de los procesos de segunda instancia allegados</t>
  </si>
  <si>
    <t>Implementacion de aplicativo de correspondencia de la entidad, libros radicadores de procesos y de control.</t>
  </si>
  <si>
    <t>Control Doc</t>
  </si>
  <si>
    <t>Posibilidad de Incurrir en riesgo juridico por accion u omision  Debido a fallas en la ejecucion de los procedimientos por parte de las areas involucradas Causado por el indebido proceso de activacion de la ruta de atencion integral por cada una de las entidades que hacen parte de la misma.</t>
  </si>
  <si>
    <t>Aplicabilidad de la norma por cada uno de los actores que hacen de la ruta de atencion integral</t>
  </si>
  <si>
    <t>Informes de Gestion</t>
  </si>
  <si>
    <t>Posibilidad de No dirigir las actividades necesarias conforme a la normatividad vigente para la aplicación del código nacional de seguridad y convivencia ciudadana a través de las inspecciones de policía, corregidurías, grupo élite y comisarías de familia Debido a fallas en la ejecucion de los procesos por parte de las areas involucradas A causa del desconocimiento de la ejecucion de los procesos, términos y  la importancia de entregar e informar oportunamente sobre las acciones a implementar para la correcta ejecucion de los procesos</t>
  </si>
  <si>
    <t xml:space="preserve"> Asignación de
responsabilidades y
compromisos en la recepción de los requerimientos por parte de los inspectores de policía, corregidurías, grupo élite y comisarías de familia, cumpliendo los procedimientos actualmente implementados, con el fin, que se lleve a cabo el correcto funcionamiento y atención a los usuarios.</t>
  </si>
  <si>
    <t>Numero de procesos  y/o procedimientos allegados / Procedimientos gestionados *100</t>
  </si>
  <si>
    <t>Posibilidad de Dificultades para cumplir  los objetivos y metas  trazadas  Fallas al soportar de manera suficiuente y oportuna los procesos de atención al usuario. Falta de actualizacion constante por parte de los auxiliares sobre los sistemas de infomación y consolidacion de datos</t>
  </si>
  <si>
    <t>1. Responsable: Lideres del proceso auxiliares y funcionarios 
2. Periodicidad: MENSUAL
3. Propósito: ACTUALIZACIÓN DEL ARCHIVO DIGITAL  DIARIO PARA EL PROCESAMIENTO ADECUADO DE LA INFORMACIÓN DE LOS USUARIOS Y CIUDADANIA ATENDIDA EN GENERAL QUE SE AIENDE EN CASA DE JUSTICIA
4. Como se realiza la actividad: 
Con el objetivo de darle cumplimiento al Sistema de Información misional que se encuentra direccionado desde el Ministerio de Justicia y del Derecho, como elemento tecnologico de manejo de informaicon y de base de datos de los procesos que atienden lla Casa de Justicia y en articulacion con el sistema misional CRI, Centro de Recepcion  de Informacion los cuales son indisoensables para atender a los usuarios y así mismo para asistir cada uno de los requerimientos y necesidades que se puedan presentar en el tiempo.
5. Observaciones y desviaciones: Cuando los auxiliares y funcionarios misionales no reportan la actualización de la información de manera correcta, se reitera el correo electrónico o por medio de lllamadas y encuentros asincronicos y si no se logra desde la coordinacion de casa de justicia se garantizala información oportuna y veraz a los usuarios, para dar cumplimiento en la actualización de la información, esto se realiza a trves de la busqueda en los archivos fisicos que reposan en las oficinas de casa de justicia. 
6. Evidencia: Correos Mensuales, envio de informacion sobre capacitacioens, mensajes de texto, llamadas sobre la administracion de la informacion.</t>
  </si>
  <si>
    <t>Usuarios recepcionados / Procedimientos adelantados *100</t>
  </si>
  <si>
    <t>Posibilidad de Afectación económica por multas o sanciones de los entes de control debido a la suscripción de contratos sin el lleno de requisitos</t>
  </si>
  <si>
    <t>Lista de chequeo y verificación de cumplimiento de requisitos por parte del contratista</t>
  </si>
  <si>
    <t># de contratos revisados y con el cumplimiento de requisitos / # de contratos suscritos * 100</t>
  </si>
  <si>
    <t>Posibilidad de Incumplimiento de las normas de planificación, gestión y control del municipio, que garanticen la seguridad, salubridad y bienestar a los habitantes del municipio, asi como la promocion efectiva de sus derechos. Por la no aplicación de la normatividad legal vigente en lo correspondiente a la proteccion y promocion de la seguridad, salubridad y bienestar Causado por el desconocimiento de la normatividad legal vigente aplicable</t>
  </si>
  <si>
    <t>Asignación de
responsabilidades para el cumplimiento de las  normas de planificación, gestión y control del municipio, que garanticen la seguridad, salubridad y bienestar a los habitantes del municipio, asi como la promocion efectiva de sus derechos.</t>
  </si>
  <si>
    <t>Asignaciones recepcionadas/ Procedimientos adelantados *100</t>
  </si>
  <si>
    <t>Posibilidad de Comportamientos que afectan la integridad urbanística, actos contrarios a la posesión y/o mera tenencia, de los bienes inmuebles de particulares, bienes fiscales, bienes de uso público, bienes de utilidad pública o social y bienes para la prestación de servicios públicos  Adelantamiento de actuaciones constructivas sin el permiso previo para su ejecucion (licencia) con bienes inmuebles de particulares, bienes fiscales, bienes de uso público y el espacio público Causado por el desconocimiento de la normatividad legal vigente aplicable y actuacion arbitraria en el uso y disposicion del espacio publico</t>
  </si>
  <si>
    <t>Apliación del proceso verbal abreviado según normatividad vigente</t>
  </si>
  <si>
    <t>Procedimientos recepcionados/ Procedimientos adelantados *100</t>
  </si>
  <si>
    <t>Posibilidad de  Fuerza legítima insuficiente que impida la agresión. Falta de medidas efectivas que impidan el desarrollo de actividades lesivas a futuro y su inadecuada resolución de conflictos entre las partes. efectiva terminación de actos lesivos. existen modificaciones internas en inmubeles no identificadas por la autoridad Existen moradores que  modifican los inmuebles de manera oculta y clandestina</t>
  </si>
  <si>
    <t>Respetar el Plan de Ordenamiento Urbano o Territorial, impedir el desarrollo de obras en inmuebles que no cuenten con la debida licencia de construcción y el previo estudio y uso de suelos. Velar por el respeto y conservación de inmuebles de interés cultural. Impedir la ocupación de espacio público con materiales o residuos y/o escombros de obras particulares.</t>
  </si>
  <si>
    <t>Posibilidad de Incumplimiento de las comisiones procedentes de autoridad judicial. En virtud  de la falta de competencia territorial y/o equivocada jurisdiccion para actuar. Insuficiencia de facultades en la comision.</t>
  </si>
  <si>
    <t>Prestar el apoyo solicitado por autoridad judicial.</t>
  </si>
  <si>
    <t>Posibilidad de Falta de apoyo en la coordinacion y acciones tendientes al fortalecimiento de los medios alternativos de resolucion de conflictos relacionados con la prevención y el acceso a la justicia, para la reconstrucción y sostenibilidad del tejido social en el municipio Por la no aplicación de la normatividad legal vigente en lo correspondiente al fortalecimiento de los medios alternativos de resolucion de conflictos Causado por el desconocimiento de la normatividad legal vigente aplicable</t>
  </si>
  <si>
    <t>Coordinar las acciones tendientes al fortalecimiento  de los medios alternativos de resolucion de conflictos relacionados con la prevención y el acceso a la justicia, para la reconstrucción y sostenibilidad del tejido social en el municipio</t>
  </si>
  <si>
    <t xml:space="preserve">Posibilidad de Deficiencia en el acceso a la justicia, en la orientacion y promocion de los ciudadanos sobre sus derechos en el uso de mecanismos alternativos de resolución de conflictos, en las dependencias creadas con este propósito  Por la no aplicación de la normatividad legal vigente Causado por el desconocimiento de la normatividad  y las rutas de acceso de los ciudadanos al uso de mecanismos alternativos de resolución de conflictos, en las dependencias creadas con este propósito </t>
  </si>
  <si>
    <t>Asignación de
responsabilidades de los funcionarios  para el conocimiento y/o aclaración de las diferentes rutas de acceso a la justicia.</t>
  </si>
  <si>
    <t>Posibilidad de Aplicación inadecuada de normas Incurrir en riesgo juridico por accion u omision  Como consecuencia de la demora en iniciar la ruta de atencion integral para victimas de violencia sexual, violencia intrafamiliar y violencia de genero y procesos de restablecimiento de derechos a favor de niños, niñas y adolescentes.</t>
  </si>
  <si>
    <t>El equipo de la comisaria de familia debera recepcionar de manera oportuna e inmediata la denuncia y activar la ruta de atencion integral beneficiando a la victima y llevando a cabo el debido proceso por parte de la autoridad administrativa.</t>
  </si>
  <si>
    <t xml:space="preserve">Posibilidad de Falta de conocimiento del personal disponible para la atencion de las necesidades de la comunidad  No se lleve a cabo el debido proceso en cuanto a recoleccion de elementos materiales probatorios e incurrir en procesos juridicos. Desconocimiento de las normas en el equipo que este integrado por la comisaria de familia y demas entidades que hacen parte de la ruta de atencion integral. </t>
  </si>
  <si>
    <t>El equipo del la comisaria de familia debera capacitarse en las normas 1257 del 2008, 294 del 1996 y 575 del 2000, la ley 1098 de 2006 (1878 de 2018), la ley 2126 de 2021  la ley 2197 de 2022. Las demas entidades que hacen parte de la ruta de atencion integral debera conocer de la misma para brindar una atencion eficaz.</t>
  </si>
  <si>
    <t>Aplicabilidad de la norma por cada uno de los actores que hacen parte de la ruta de atencion integral</t>
  </si>
  <si>
    <t>Procedimientos con seguimiento o revisados / Procedimientos adelantados *100</t>
  </si>
  <si>
    <t xml:space="preserve">Posibilidad de  Retrasos en la gestion en los procesos de los ciudadanos Causado por fallas en el direccionamiento de peticiones ciudadanas, respecto al acceso a las garantias de proteccion Debido a las carencia de informacion documental por parte de las entidades competentes para la activacion de la ruta. </t>
  </si>
  <si>
    <t xml:space="preserve">Con el objeto de dar cumplimiento al  Procedimiento, por parte de la oficina de atención a victimas, se remite la peticion de acuerdo a su necesidad a la entidad que corresponda, por otra parte, se solicita a las victimas y lideres del municipio contar con sus respectivas acreditaciones para lo cual se brinda atencion y orientación frente a la solicitud de las mismas en la personeria municipal cuando pertenecen a la mesa de participación efectiva de victimas.  </t>
  </si>
  <si>
    <t>Posibilidad de Incumplimiento de los parametros de permanencia establecidos por el marco juridico aplicable a los Centros de traslado por proteccion - CTP Debido a fallas en procedimientos de ingreso por parte de los responsables Desconocimiento de los procedimientos de ingreso o debido a omisiones deliberadas</t>
  </si>
  <si>
    <t>Supervisión y control permanente para el cumplimiento de los parametros de permanencia establecidos por el marco juridico aplicable a los Centros de traslado por proteccion - CTP</t>
  </si>
  <si>
    <t>Posibilidad de Inadecuada promoción, articulación, seguimiento, y evaluación de las políticas, estrategias, planes y programas en materia de libertad religiosa, de cultos y conciencia en el Municipio de Soacha Cundinamarca. No realizacion de Convocatoria del comité municipal de Libertad religiosa Debido a fallas en procedimientos de convocatoria del Comité Municipal de Libertad Religiosa</t>
  </si>
  <si>
    <t>Implementación  de las acciones del Comité  Municipal de Libertad religiosa, de cultos y conciencia.</t>
  </si>
  <si>
    <t>Posibilidad de No cumplimiento de los compromisos pactados con la comunidad y la no efectividad en la oferta institucional que actualmente se rige en el municipio de soacha. A causa de faltas en la ejecucion de los procesos por parte de las areas involucradas Debido a fallas en manejo de la informacion y procedimientos de ingreso y registro deficiente por parte de las áreas hacia los procesos de atención al usuario.</t>
  </si>
  <si>
    <t>Supervisión y control permanente de la asignaciones de
responsabilidades de los funcionarios  para el cumplimiento del objetivo de  eradicacion del crimen y las actividades delictivas que impactan la comunidad en terminos de calidad de vida y seguridad ciudadana</t>
  </si>
  <si>
    <t>Posibilidad de •	Información errada o incompleta a la población sujeto de atención.
•	Incremento de las PQRSD de la población sujeta de atención.
•	Toma de decisiones inadecuadas por información incompleta y no confiable.
•	Generación de informes o reportes con información desactualizada y no confiable •	Falta de socialización de las actividades propias de las áreas misionales.
•	Falta de cualificación de los funcionarios y contratistas que atienden a los usuarios.
•	Soporte insuficiente e inoportuno por parte de las áreas misionales hacia los procesos de atención al usuario. Falta de responsabilidad y compromiso , en el manejo de la  información a cargo del jefe de la dependencia</t>
  </si>
  <si>
    <t>Seguimiento a las PQRSD</t>
  </si>
  <si>
    <t>Posibilidad de •	Sanciones por parte de entes de control.
•	Pérdida de imagen institucional.
•	Incumplimiento de los requisitos legales 
•	Sanciones disciplinarias, acciones constitucionales en contra de la Entidad. •	Mal direccionamiento de los derechos de petición y PQRS desde la radicación
•	Fallas en las tecnologías de información y las comunicaciones.
•	Desconocimiento, negligencia y/o descuido por parte del colaborador encargado  para cumplir con los términos legalmente establecidos para gestionar y dar respuesta.
•	Falta de oportunidad en el registro de información en la plataforma •	Falta de responsabilidad del cargo del jefe de la dependencia, quien se asigne las peticiones para dar respuesta.
•	Desconocimiento del colaborador de la competencia a cargo.
•	Ausencia de procesos disciplinarios.</t>
  </si>
  <si>
    <t>respuesta a reuqerimientos legales. Por parte de de entes de orden nacionala, departamental o local</t>
  </si>
  <si>
    <t>Posibilidad de No efectuar contratación generando afectación económica, e inmovilidad en la creación de valor público Por falta de recaudo  fiscal, se ven afectadas las contrataciones necesarias para cumplir las metas de gobierno Debido a la suscripción de contratos sin el lleno de requisitos a la par de insuficiencia en el presupuesto derivado de bao recaudo fiscal</t>
  </si>
  <si>
    <t>Lista de chequeo y verificación de cumplimiento de requisitos por parte del contratista y lograr mejores procedimientos que faciliten el recaudo fiscal</t>
  </si>
  <si>
    <t>Perfiles  y/o procedimientos requeridos / Procedimientos adelantados *100</t>
  </si>
  <si>
    <t>Posibilidad de Sanciones administrativas y pérdida de reputación de la Dirección y la Administración  Debido a fallas en la ejecución de los procedimientos Por emitir un concepto que no se encuentre acorde con la normatividad.</t>
  </si>
  <si>
    <t>numero de conceptos emitidos/numero de concepto que no encuentran acorde a la normatividad</t>
  </si>
  <si>
    <t>Posibilidad de Sanciones administrativas, económicas y pérdida de reputación de la Dirección y la Administración  Por falta de planeación de las actividades de la Dirección  para el cumplimiento de las metas de la Política Pública para la Acción Comunal. Debido a la falta de personal capacitado, cualificado y que brinde cobertura en la totalidad del territorio.</t>
  </si>
  <si>
    <t xml:space="preserve">Se efectúa un control permanente a través de la supervisión contractual de las personas que en virtud del contrato apoyan la gestión de las actividades de la Dirección. Constante capacitación y actualización de la normatividad vigente para la atención y oportuna respuesta a los  requerimientos de la Dirección. </t>
  </si>
  <si>
    <t>Índice de cumplimiento de actividades</t>
  </si>
  <si>
    <t>Posibilidad de Sanciones administrativas y reputacionales Vencimientos en los términos de respuestas de las diferentes PQRSF relacionadas con el Espacio Público Debido a la falta de personal contratista que realice la respuesta de las peticiones</t>
  </si>
  <si>
    <t xml:space="preserve">Contratación ágil, oportuna y acertada de los contratistas, garantizando que la mínima capacidad instalada y recurso humano den el soporte adecuado a la respuesta de peticiones y proyecciones </t>
  </si>
  <si>
    <t>Numero de personal idoneo solicitado/Numero de personal idoneo contratado</t>
  </si>
  <si>
    <t>Posibilidad de Sanciones administrativas y reputacionales 1. Falta de cumplimiento de los requisitos establecidos en el articulo 8 de la ley 675 de 2001 y formalidades de los documentos que se deben aportar.  2. Vencimiento de terminos para emitir la respectiva resolución administrativa  1. Desconocimiento de la norma y las formalidades que deben cumplir los documentos que se deben aportar para la inscripción y reconocimiento. 2. Falta de compromiso por parte de los administradores para realizar sus solicitudes a tiempo 3. Falta de personal</t>
  </si>
  <si>
    <t>Mayor difusión de información a los administradores, para que realicen sus solicitudes de resoluciones, certificaciones y demás documentos puntuales dentro de los timpos establecidos por la ley.</t>
  </si>
  <si>
    <t>Numero de reportes/Numero de reportes sin cerrar</t>
  </si>
  <si>
    <t>Posibilidad de Sanciones administrativas y reputacionales Vencimientos en los términos de respuestas de las diferentes PQRSF relacionadas con la Propiedad Horizontal del  Municipio  Debido a la falta de personal contratista que realice la respuesta de las peticiones</t>
  </si>
  <si>
    <t>Numero de PQRS sin resolver/Numero de PQRS sin resolver</t>
  </si>
  <si>
    <t>Posibilidad de afectación economica y reputacional por dar un trato inequitativo a los potenciales postulantes a inscribirse a programas laborales o de emprendimiento en la Dirección de Desarrollo Económico debido a la intensión de favorecer a particulares.</t>
  </si>
  <si>
    <t>Implementación de controles mediante formatos.</t>
  </si>
  <si>
    <t>(Controles realizados/Controles programados)*100</t>
  </si>
  <si>
    <t>Posibilidad de afectación economica y reputacional por investigaciones penales, disciplinarias y fiscales; saciones y multas; y perdida de la imagen institucional y la confianza de los usuarios debido al diligenciamiento de los certificados de estratificación con datos alterados, para el favorecimiento de terceros.</t>
  </si>
  <si>
    <t>(Certificados elaborados correctaente/Total de Certificados elaborados)*100</t>
  </si>
  <si>
    <t>Posibilidad de afectación económica y reputacional Por investigaciones penales, disciplinarias y fiscales; sanciones y multas; y perdida de la imagen institucional y la confianza de los usuarios. debido al diligenciamiento de datos con información alterada en formatos otorgados por el DANE.</t>
  </si>
  <si>
    <t>Se realiza por medio del Comité permanente de estratificación, donde participan veedores de la comunidad y empresas de servicios públicos, mediante sesiones, segunda instancia y actas.</t>
  </si>
  <si>
    <t>(Procesos culminados exitosamente/Procesos solicitados por los usuarios)*100</t>
  </si>
  <si>
    <t>Posibilidad de Restricción a la participación de oferentes dentro de los procesos contractuales y/o vulneración del principio de transparencia y selección objetiva de la Contratación Estatal por recibir o solicitar cualquier dadiva o beneficio a nombre propio o de terceros en la celebración y/o ejecución de un contrato por presentación de un único oferente</t>
  </si>
  <si>
    <t>Realizar una adecuada estructuración del proceso contractual, de acuerdo a la modalidad de contratación por parte del Comité estructurador de cada Secretaría, dar uso a las plataformas electrónicas de Colombia Compra Eficiente para la adquisición de bienes y servicios, revisar de manera detallada del proceso contractual por parte de la Secretaría Jurídica.</t>
  </si>
  <si>
    <t>(Procesos de contratación verificados / Total procesos de contratación) x 100
Nota: una vez se evidencia un riesgo se procedera a analizar porque se presentó un solo oferente</t>
  </si>
  <si>
    <t>Posibilidad de Afectación económica y/o reputacional por recibir o solicitar cualquier dadiva o beneficio a nombre propio o de terceros para dejar vencer los términos legales a proposito en los casos en que se presenten incumplimientos en los contratos por tráfico de influencias o intereses personales</t>
  </si>
  <si>
    <t>Realizar una verificación de los términos legales de los contratos según lo estipulado en el manual de contratación de la entidad con el fin de cumplir la normatividad vigente</t>
  </si>
  <si>
    <t>(Procesos de contratación verificados / Total procesos de contratación) x 100</t>
  </si>
  <si>
    <t>Posibilidad de afectación economica por insuficiente realización de inversiones  en Infraestructuras Educativas Oficiales que vayan solucionando el deficit de oferta educativa    por deficit fiscal  a causa del deficit de instituciones educativas oficiales</t>
  </si>
  <si>
    <t xml:space="preserve">lista de chequeo y verificación de cumplimiento de requisitos </t>
  </si>
  <si>
    <t xml:space="preserve">Posibilidad de afectación economica por el costo de la planta docente que se incrementa por deficit fiscal  a causa de la ampliación de Aulas </t>
  </si>
  <si>
    <t>Posibilidad de afectación economica  por el costo de los equipos de computo y mantenimiento de las redes tanto internas como externas en las instituciónes que  es alto por deficit fiscal  a causa de falta de actualización</t>
  </si>
  <si>
    <t>Posibilidad de que los contenidos e información de interés público no se encuentren actualizados en la web de la entidad por deficit fiscal  a causa de falta de comunicación entre funcionarios</t>
  </si>
  <si>
    <t>No. de proyectos presentados/ No. de convocatorias  en participación</t>
  </si>
  <si>
    <t>Posibilidad de que se presenten subjetividades y cálculos errados en la medición de algunos indicadores asociados a los procesos por falta de Conocimiento a causa de que no se tiene conocimiento de la construcción de indicadores</t>
  </si>
  <si>
    <t>No. de capacitaciones realizadas/No de capacitaciones programadas</t>
  </si>
  <si>
    <t>Posibilidad de falta de seguridad en la custodia de las hojas de vida de los docentes esto  puede acontecer que se extravíe información vital para el proceso de historias laborales; o que se incluya información extemporánea; lo que puede causar un incumplimiento con lo estipulado en la Ley de archivo 594/2000, Circular No.004 de 2003 –Archivo General de la Nación.  por pérdidas derivadas de errores en la ejecución y administración de procesos a causa de la falta de archivadores con seguridad</t>
  </si>
  <si>
    <t>actividades realizadas /Actividades programadas (Contratos)</t>
  </si>
  <si>
    <t>Posibilidad de que no exista una imagen institucional oficial por mala reputación institucional a causa del desconocimiento institucional ya que no hay uniformidad en la presentacion de informes y demas documentos oficiales</t>
  </si>
  <si>
    <t>Elaboracion y codificacion del manual de Imagen  Institucional de la Alcaldía de Soacha</t>
  </si>
  <si>
    <t xml:space="preserve">No. de acciones  realizadas/No. de acciones proyectadas. </t>
  </si>
  <si>
    <t>Posibilidad de pérdida de la información digital mala reputación institucional a causa del desconocimiento institucional</t>
  </si>
  <si>
    <t>Migracion a una nueva plataforma mas segura, robusta y moderna</t>
  </si>
  <si>
    <t xml:space="preserve">Horas mes / horas de servicio </t>
  </si>
  <si>
    <t>Posibilidad de aumento de inundaciones ante el deficit de mantenimiento de las redes de alcantarillado  por pérdidas derivadas de errores en la ejecución y administración de procesos a causa del deficit de Recursos</t>
  </si>
  <si>
    <t>Mantenimiento de redes  y acueductos</t>
  </si>
  <si>
    <t>No. de conroles programados / No. de controles implementados</t>
  </si>
  <si>
    <t>Posibilidad de de que no se tenga control en los recursos del sector y afecte sus procesos normales como pagar la nomina de docentes por pérdidas derivadas de errores en la ejecución y administración de procesos a causa del deficit de Recursos por desconocimiento del sector.</t>
  </si>
  <si>
    <t>Realizar una programación presupuestal eficiente.</t>
  </si>
  <si>
    <t>No. de acciones ejecutadas / No. de acciones planeadas</t>
  </si>
  <si>
    <t>Posibilidad de pérdida de los bienes muebles en servicio, a cargo de los servidores publicos  por pérdidas derivadas de errores en la ejecución y administración de procesos a causa del deficit de Recursos debido a que la entidad no cuenta con un software que genere en forma automatica los formatos, reportes e informes para el adecuado almacenamiento de los bienes, la informacion no es confiable</t>
  </si>
  <si>
    <t>1. Sistemas de copia de seguridad redundantes, consola administrada de antivirus predictiva, UTM, sistema electrico de respaldo.                          2.Capacitar a los funcionarios sobre uso adecuado de los recursos tecnologicos.                                                                                          3.Obligatorio cumplimiento de la norma vigente que regula estos procesos en la Entidad.                                                                                                       4. Socializacion, monitoreo y seguimiento del Codigo de integridad.</t>
  </si>
  <si>
    <t xml:space="preserve">Número de atenciones realizada / Número de solicitudes </t>
  </si>
  <si>
    <t>Posibilidad de Afectación economica y demora en los procesos por daño en los servidores</t>
  </si>
  <si>
    <t>Sistemas de refrigeracion digital con termostato y sistema de alarma para control de temperatura</t>
  </si>
  <si>
    <t>Mantenimientos realizados / Mantenimientos programados *100</t>
  </si>
  <si>
    <t>Posibilidad de Investigaciones o sanciones por perdida de informaciòn, eliminación de archivos o bases de datos, perdida de datos de los sistemas de información</t>
  </si>
  <si>
    <t>copia de seguridad a la aplicación Control Doc 
copia a los correos electronicos 
copia a la pagina web de la alcaldia
copia de seguridad de los activos e información más importantes de la entidad.</t>
  </si>
  <si>
    <t>Número de equipos protegidos / Numero de equipos vulnerables*100</t>
  </si>
  <si>
    <t>Posibilidad de Investigaciones o sanciones debido a que no se realiza el debido procedimiento  de ingreso y salida de bienes del almacén Por desconocimiento o incumplimiento del manual de procedimientos</t>
  </si>
  <si>
    <t>Actualizar y socializar los procedimientos de ingreso a almacén, estableciendo puntos de control que permitan que desde el almacén se notifique al área gestora a cerca de la entrada de los bienes adquiridos, para dar vía libre a su uso, dejando también controles que permitan al almacén, generar alertas frente al tiempo que llevan los bienes en depósito sin uso, a fin de asegurar que los mismos, cumplan con el fin para el cual fueron adquiridos.</t>
  </si>
  <si>
    <t>Bienes registrados en sistema /bienes recibidos o entregados *100</t>
  </si>
  <si>
    <t>Posibilidad de Investigaciones o sanciones por desconocimiento o desactualizacion del manual de supervisión de la Administracion de Soacha originando manejo inadecuado y mal uso de los bienes y recursos públicos a cargo de los funcionarios de la administracion.</t>
  </si>
  <si>
    <t>Todos los Funcionarios deben regirse por lo establecido en el manual de supervisión y procedimiento de Administracion de seguros de la entidad.</t>
  </si>
  <si>
    <t>Número de bienes, inuebles y elemestos asegurados / Número de bienes, inuebles y elemestos asegurables *100</t>
  </si>
  <si>
    <t>Posibilidad de Afectaciòn en los tiempos de respuesta a los requerimientos de la ciudadania y entes de control. Por pérdida de la informacion en la fase del archivo de gestion y central debido al desconocimiento de la Normatividad archivística y falta de control de los procesos archivísticos en la Alcaldía Municipal de Soacha - Sector Central</t>
  </si>
  <si>
    <t>Número capacitaciones programadas / Número capacitaciones realizadas *100</t>
  </si>
  <si>
    <t>Posibilidad de Investigaciones o sanciones y afectacion economica por falta de gestion a incapacidades de funcionarios de la alcaldia del Municipo por que no se realizo el correcto descuento ni recobro oportuno de las incapacidades generadas durante la vigencia, de acuerdo a normatividad vigente.</t>
  </si>
  <si>
    <t xml:space="preserve">Establecer procedimiento que asegure la adecuada gestión de incapacidades en la alcaldia municipal de soacha </t>
  </si>
  <si>
    <t>Numero de incapacidades reportadas/ numero de capacidades con recobro * 100</t>
  </si>
  <si>
    <t>Posibilidad de Afecatciòn económica por multas o sanciones Por falta de control, No contar con un plan de mantenimiento en la entidad o no atender las solicitudes de mantenimiento.
  debido a la mala utilización de los mismos  (Construcciones sin licencia o permisos requeridos y uso  inadecuado de los predios), Perdida de elementos, fallas en el cuidado, manejo inadecuado y  total uso de los bienes,  productos y/o insumos  adquiridos por el Municipio de Soacha.</t>
  </si>
  <si>
    <t>Articulacion entre dependencias para verificación de titularidad, uso y destinación  de los bienes inmuebles  de propiedad del Municipio.
GLPI Mesa de ayuda en la que se atienden las solicitudes de Electricidad, Mantenimiento General Inmuebles.
Se cuenta con contratos de servicios de apoyo mantenimiento locativo, servicios de aseo para bienes inmuebles
Se cuenta con contrato de mantenimiento preventivo y correctivo parque automotor.
Se realiza segun cronograma la toma fisica de inventarios bienes muebles.</t>
  </si>
  <si>
    <t>Numero de bienes inventariados registrados en software de inventarios / Numero total bienes del inventario del municipio *100</t>
  </si>
  <si>
    <t>Posibilidad de Afectación economica y demora en los procesos por multas o sanciones debido a la demora o no pago de los servicios publicos</t>
  </si>
  <si>
    <t>Control de fechas de pago y priorización de pago</t>
  </si>
  <si>
    <t>No. pagos realizados en fecha oportuna/No. Total de Pagos *100</t>
  </si>
  <si>
    <t>Posibilidad de afectación reputacional por multas y sanciones de entidades de control debido a la definición de recursos ejecutados y los valores no ejecutados para la vigencia según cada fuente de financiación del  aseguramiento al Régimen Subsidiado - incertidumbre por la estadistica real de la población objetivo de aseguramiento del regimen subsidiado.</t>
  </si>
  <si>
    <t>La dirección define los recursos ejecutados y los valores no ejecutados para la vigencia según cada fuente de financiación y validación de otras fuentes de información de población a asegurar</t>
  </si>
  <si>
    <t># de afiliaciones realizadas   / # de afiliaciones  programadas</t>
  </si>
  <si>
    <t>Posibilidad de afectación reputacional por incumplimiento de metas y objetivos de promoción de la afiliación al sistema de salud  debido a inconsistencias en la base de datos única de potenciales beneficiarios (población pobre no asegurada- PPNA) ; y la falta de conocimiento de la población frente a su deber de realizar la encuesta del sisben IV, para dar continuidad y acceso a la seguridad social.</t>
  </si>
  <si>
    <t>El lider del proceso  en el registro de llamadas mediante muestra  verificación  en la base de datos,  larealización de la actividad. Se identifica la posible  duplicidad de usuarios registrados en la base maestra de caracterización.</t>
  </si>
  <si>
    <t># de personas capacitadas  /# de personas programda para capacitación</t>
  </si>
  <si>
    <t>Posibilidad de afectación reputacional por incumplimiento de  objetivos de Administración base de datos del régimen subsidiado   debido fallas tecnologicas, sabotajes externos al sistema entre otras situaciones al sistema de información SFTP del ministerio de salud.</t>
  </si>
  <si>
    <t xml:space="preserve">El lider del proceso corrobora veracidad del dato, procesamiento y custodia de la misma de manera periodica mensual. </t>
  </si>
  <si>
    <t># de errores informaticos detectados / controles realizados</t>
  </si>
  <si>
    <t>Posibilidad de afectación reputacional por incumplimiento de metas y objetivos de la promoción y seguimiento de evasión y elusión de afiliación al sistema de salud régimen contributivo de los establecimientos comerciales presentes en el municipio de Soacha  debido al seguimiento a la verificación de pago de parafiscales y cultura del aseguramiento.</t>
  </si>
  <si>
    <t>Lider del proceso supervisa el cumplimiento de las agendas (matriz programatica) y el cumplimiento del indicador</t>
  </si>
  <si>
    <t># de vistas realizadas  /  # de visitas programadas</t>
  </si>
  <si>
    <t>Posibilidad de afectación reputacional por Investigaciones disciplinarias   debido al inadecuado seguimiento del cumplimiento al sistema obligatorio de la garantía de la calidad en salud de los prestadores frente a los potenciales riesgos en la prestación de los servicios de salud en el municipio de Soacha.</t>
  </si>
  <si>
    <t>Lider del proceso supervisa el cumplimiento del Reporte de matriz de incumplimiento de prestadores, plan de mejoramiento de los hallazgos, auditoria GAUDÍ y el ejercicio de autoridad sanitaria</t>
  </si>
  <si>
    <t xml:space="preserve"># de  prestadores que no dan cumplimiento a la norma /
# de  prestadores habilitados en el municpio
_________
# # de prestadores que se habilitan ante el REPS / # Total de prestadores identificados sin habilitaci (X) 100
</t>
  </si>
  <si>
    <t>Posibilidad de afectación reputacional por Investigaciones disciplinarias o fiscales  debido al seguimiento a la implementación y Activación de  Rutas Integrales en Salud - RIAS.</t>
  </si>
  <si>
    <t>Lider del proceso supervisa el cumplimiento del reporte de incumplimientos de la rutas de atención a la  Superintendencia Nacional de Salud</t>
  </si>
  <si>
    <t># de  prestadores con medida de control para el cumplimiento de Rutas Integrales en Salud - RIAS / # de  prestadores que no están cumpliendo con la activación deRutas Integrales en Salud - RIAS</t>
  </si>
  <si>
    <t>Posibilidad de afectación economica y reputacional   por Investigaciones disciplinarias  y sanciones de entidades de control debido a la gestión contractual oportuna de las intervenciones colectivas (Planeación, monitoreo y evaluación) de promoción de la salud, prevención de la enfermedad y gestión del riesgo</t>
  </si>
  <si>
    <t>Lider del proceso realizar el seguimiento de la  auditoría a la ejecución del PIC conforme al lineamiento operativo y según lo pactado contractualmente y evaluarlo. 
Presentar  los resultados de las intervenciones colectivas ejecutadas y la calidad de las mismas ante el Comité Directivo.</t>
  </si>
  <si>
    <t># de seguimientos a la ejecución del PIC realizados vs # de seguimientos a la ejecución del PIC programados</t>
  </si>
  <si>
    <t>Posibilidad de afectación economica y reputacional   por Investigaciones disciplinariass y sanciones de entidades de control debido a la oportunidad y pertinenciaen en el proceso y resultados de la  Vigilancia en salud pública (inoportunidad en el diligenciamiento de las IEC - Alistamiento de Unidades de Analisis y planes de Mejora)</t>
  </si>
  <si>
    <t>La Dirección de Salud Publica  evaluan  la efectividad de las medidas de control que se hayan implementado,  para casos relacionados con el brote. La eficacia de las medidas de control documentada mediante el uso de las técnicas analíticas de la epidemiología.</t>
  </si>
  <si>
    <t># de unidades de analisis fortalecidas / total de unidades de analisis desarrolladas</t>
  </si>
  <si>
    <t xml:space="preserve">Posibilidad de afectación economica y reputacional   por Investigaciones disciplinarias y sanciones de entidades de control debido a deficiencias en la gestión de los proceso de fiscalización sanitaria  de la operación del Modelo de Inspección, Vigilancia y Control Sanitario aplicadas a todos los bienes y servicios de uso y consumo humano </t>
  </si>
  <si>
    <t xml:space="preserve">La Dirección de Salud Publica  evalua  y documenta la efectividad y eficacia  de las medidas de control que se hayan implementado. </t>
  </si>
  <si>
    <t># de Medidas sanitaria evaluadas / # de unidaddes sanitarias realizadas en el mes</t>
  </si>
  <si>
    <t>Posibilidad de afectación economica y reputacional   por Investigaciones disciplinarias y sanciones de entidades de control debido al seguimiento de la politica de participación  mediante cargue de información de la programación y seguimiento de la Política por medio de la plataforma de PISIS (Plataforma de Intercambio de Información del SISPRO) y Respuesta a PQRS.</t>
  </si>
  <si>
    <t xml:space="preserve">Lider del proceso realizar el seguimiento a las actividades de promoción de la participación social, las acciones para fortalecer la capacidad institucional y la coordinación intersectorial y verifica el cargue oportuno de archivos planos de programación y seguimiento de la política de participación social en salud - PPSS.
</t>
  </si>
  <si>
    <t xml:space="preserve"># entidades que realizan la carga de información  / # Total de entidades reponsables de carga # PQRS con respuesta Vs # de PQRS ingresadas  </t>
  </si>
  <si>
    <t>Posibilidad de afectación economica y reputacional   por Investigaciones disciplinarias  y sanciones de entidades de control debido a seguimiento, evaluación financiera y operativa oportuna del Plan territorial de salud, y el reporte oportuno del Plan de Acción en Salud,  (PAS) y el Componente Operativo Anual de Inversiones (COAI) </t>
  </si>
  <si>
    <t>El profesional de planeación realiza  mensualmente  la verificación del avance y el logro de los objetivos y metas sanitarias definidas en el Plan Territorial de Salud PTS y su contribución al Plan Decenal de Salud Pública.</t>
  </si>
  <si>
    <t xml:space="preserve"># de reportes presentados en fuera de terminos establecidos / # Total de reportes de la vigencia
</t>
  </si>
  <si>
    <t>Posibilidad de afectación economica y reputacional   por Investigaciones disciplinarias y sanciones de entidades de control debido a gestión y custodia  de información pertinente, oportuna, confiable y asequible para tomar decisiones en salud soportada en un de sistemas de información física y digital</t>
  </si>
  <si>
    <t>El lider de planeación  verifica el  acceso a fuentes de información,  informes y  Registros administrativo, con el fin de contar con  los insumos para el procesamiento y analisis de  la información requerida en la rendición de cuentas, reportes.</t>
  </si>
  <si>
    <t># de informes  presentados con calidad en la información / # Total de informes reportados</t>
  </si>
  <si>
    <t>Posibilidad de afectación economica y reputacional   por Investigaciones disciplinarias y sanciones de entidades de control debido a errores en la Gestión administrativa y financiera en salud (planeación, presupuestación, ejecución y seguimiento de los recursos financieros del Fondo Local de Salud)</t>
  </si>
  <si>
    <t>El lider de apoyo financiero verifica y valida los Procesos presupuestales, los presupuesto de ingresos del Fondo Local de Salud  y Presupuesto de gastos del Fondo Local de Salud para ser presentados al Comité Directivo para su aprobación</t>
  </si>
  <si>
    <t># de informes  de auditoria presentado s/ Total de informes de auditoria programados</t>
  </si>
  <si>
    <t>Posibilidad de afectación economica y reputacional   por Investigaciones disciplinarias y sanciones de entidades de control debido a errores en la Gestión jurídica en salud y los procesos sancionatorios</t>
  </si>
  <si>
    <t>El lider de la oficina de apoyo juridico verifica y valida los Procesos de  apoyar los procesos y gestión para la garantía de derecho a la salud, los procesos sancionatorios en salud, y de validación a respuesta a PQRS. Realiza el control a la sustanciación</t>
  </si>
  <si>
    <t xml:space="preserve"># de sustanciaciones revisadas y aprobadas  / # total de solicitudes presentadas </t>
  </si>
  <si>
    <t>Posibilidad de afectación economica y reputacional   por Investigaciones disciplinarias y sanciones de entidades de control debido al no reporte, reporte erróneo o reporte extemporaneo de información solicitada normativamente</t>
  </si>
  <si>
    <t xml:space="preserve">Verificación periodica de plataformas, información necesaria y plazos de reporte mediante la construcción y seguimiento de la Matriz de plataformas. </t>
  </si>
  <si>
    <t># Reportes cargados  / # Reportes habilitados en el periodo</t>
  </si>
  <si>
    <t>Posibilidad de perdida de información por almacenamiento o sustodia indebidos debido a la mala implementación de procesos archivisticos o insuficiencia de herramientas digitales de almacenamiento</t>
  </si>
  <si>
    <t>Verificación periódica de los procesos de archivo, utilización de almacenamiento en la nube (drive).</t>
  </si>
  <si>
    <t># Controles realizados  / # Controles programados</t>
  </si>
  <si>
    <t>Posibilidad de afectación economica y reputacional  por investigaciones penales, disciplinarias y fiscales; saciones y multas; y perdida de la imagen institucional y la confianza de los usuarios debido al indebido diligenciamiento o proceso de la revisión de los cambios fisicos a favor o en contra de terceros.</t>
  </si>
  <si>
    <t>Se hace la revisión en el sistema Nazca, donde se cuenta con la trazabilidad de toda la documentación radicada y el control de calidad
menos de 10 salarios</t>
  </si>
  <si>
    <t># de solicitudes tramitadas / # de solicitudes correctamente recibidas</t>
  </si>
  <si>
    <t>Posibilidad de afectación economica y reputacional  por investigaciones penales, disciplinarias y fiscales; saciones y multas; y perdida de la imagen institucional y la confianza de los usuarios  debido indebido proceso en proceso de la revisión de avalúo a favor o en contra de terceros.</t>
  </si>
  <si>
    <t>Se realiza verificacion por medio de validadores para establecer posibles inconsistencias
Menos de 10 salarios</t>
  </si>
  <si>
    <t>Solicitudes resueltas dentro de terminos / # total de solicitudes radicadas</t>
  </si>
  <si>
    <t>Posibilidad de Posibilidad de afectación economica y reputacional  por investigaciones penales, disciplinarias y fiscales; saciones y multas; y perdida de la imagen institucional y la confianza de los usuarios  debido a una alteración de datos en los productos catastrales.</t>
  </si>
  <si>
    <t>Se revisa la informacción de las certificaciones emitidas y de la documentación radicada
Reputacional bajo gratuitos</t>
  </si>
  <si>
    <t>Cantidad de reclamaciones / cantidad de certificaciones emitidas *100</t>
  </si>
  <si>
    <t>Posibilidad de afectación economica y reputacional  por investigaciones penales, disciplinarias y fiscales; saciones y multas; y perdida de la imagen institucional y la confianza de los usuarios  debido a la modificación indebida de datos de propietario o datos básicos del predio.</t>
  </si>
  <si>
    <t>Se hace la revisión en el sistema Nazca, donde se cuenta con la trazabilidad de toda la documentación radicada y el control de calidad
Economica baja son gratis</t>
  </si>
  <si>
    <t>Posibilidad de Afectación reputacional  por demoras en atención a PQRs debido a falta de información y sobre carga de asignaciones</t>
  </si>
  <si>
    <t>Capacitar al personal en seguimiento de tiempos de respuesta y correcta asignación.
Realizar respuestas parciales por la complejidad de la petición.</t>
  </si>
  <si>
    <t>(# DE PQRs ATENDIDOS EN LOS TIEMPOS ESTABLECIDOS/# TOTAL DE ATENCION A PQRs )* 100</t>
  </si>
  <si>
    <t>Posibilidad de Afectación reputacional  por información incorrecta en respuesta a solicitudes debido errores humanos involuntarios de los funcionarios</t>
  </si>
  <si>
    <t>Verificar por parte del funcionario responsable antes del envió de las respuestas</t>
  </si>
  <si>
    <t>(# DE RESPUESTAS A PQRs CORRECTAS/# TOTAL DE ATENCION A PQRs )* 100</t>
  </si>
  <si>
    <t>Posibilidad de Afectación reputacional  por error de interpretación en las solicitudes de los ciudadanos debido a la falta de claridad en dichas solicitudes y a la falta de conocimiento por parte del funcionario de la dirección</t>
  </si>
  <si>
    <t>1. Contactar de forma directa al solicitante para despejar las dudas en relación a la consulta. 
2. Generar documento donde se solicita ampliación de la información en termino no mayor en los descritos en ley 1755 de 2015.</t>
  </si>
  <si>
    <t>(# DE CORRECTAS INTERPRESTACIONES DE SOLICITUDES/# TOTAL DE ATENCION A SOLICTUDES )* 100</t>
  </si>
  <si>
    <t>Posibilidad de Afectación reputacional  por falta de generación de repositorios de la información producida por parte de la dirección debido a que los funcionarios no disponen la información producida en los espacios tecnológicos suministrados por la entidad</t>
  </si>
  <si>
    <t>Capacitar al personal para realizar la revisión del cargue de las evidencias correspondientes en los espacios habilitados para tal fin</t>
  </si>
  <si>
    <t>(# CARGUE DE DOCUMENTOS A REPOSITORIO/# TOTAL DE DOCUMENTOS GENERADOS )* 100</t>
  </si>
  <si>
    <t>Posibilidad de Afectación reputacional  por perdida de información  a causa de extravió de información análoga allegada a la dirección</t>
  </si>
  <si>
    <t>Capacitar al personal para dar seguimiento y custodia de los documentos allegados para la realización de tramites</t>
  </si>
  <si>
    <t>(# CUSTODIA DE DOCUMENTOS ANALOGOS RECIBIDOS /# TOTAL DE DOCUMENTOS ANALOGOS RECIBIDOS)* 100</t>
  </si>
  <si>
    <t>Posibilidad de Afectación económica y reputacional por emisión de conceptos viciados jurídica y/o técnicamente debido a utilización inescrupulosa de la información existente y producida por parte de la dirección</t>
  </si>
  <si>
    <t>Realizar seguimientos a los conceptos emitidos por parte de los funcionarios y contratistas de las dirección</t>
  </si>
  <si>
    <t>(# DE DOCUMENTOS INTEGROS/# TOTAL DE DOCUMENTOS PRODUCIDOS)* 100</t>
  </si>
  <si>
    <t>Oficina de Gestón del Riesgo</t>
  </si>
  <si>
    <t>Posibilidad de Afectación en la gestión de los procesos por perdida de la información Debido al control y seguimiento de la información manejada</t>
  </si>
  <si>
    <t>Control en el manejo de la información y gestión documental de la Dirección</t>
  </si>
  <si>
    <t># de sistemas de control implementados / # de sistemas de control propuestos</t>
  </si>
  <si>
    <t>Posibilidad de Afectación con daños o pérdidas potenciales  por la falta de ejecución de actividades para la reducción del riesgo debido a la omisión de la formulación, revisión y actualizaciión de los planes y/o instrumentos de planificación de la gestión del riesgo del Municipio</t>
  </si>
  <si>
    <t>Desarrollo de la formulación, revisión y actualizaciión de los planes y/o instrumentos de planificación de la gestión del riesgo del Municipio</t>
  </si>
  <si>
    <t>Planes y/o instrumentos de planificación de la gestión del riesgo del Municipio formulados</t>
  </si>
  <si>
    <t>Posibilidad de Afectación en la gestión de los procesos por sanciones o investigaciones debido a la falta de respuesta a las diferentes peticiones, quejas y/o solicitudes (PQRSD)</t>
  </si>
  <si>
    <t xml:space="preserve">Revisión y actualización de la base de correspondencia de PQRSD de la Dirección </t>
  </si>
  <si>
    <t># de PQRSD asignados /# de PQRSD tramitados</t>
  </si>
  <si>
    <t>Posibilidad de Afectación reputacional  por difusión de noticias falsas que puedan derivar en investigaciones o sanciones debido a que no se emita la información completa y en los tiempos establecidos</t>
  </si>
  <si>
    <t>Flujo de revisión que incluye la realización de reuniones periodicas para analisis y evaluación de cumplimiento de procesos a través del formato de solicitud de servicios de prensa y comunicación  al igual que las actas MECI</t>
  </si>
  <si>
    <t># DE SOLICITUDES PUBLICADAS / # DE SOLICITUDES REVISADAS Y APROBADAS *100</t>
  </si>
  <si>
    <t>Posibilidad de sanciones disciplinarias debido a la extemporaneidad en la respuesta de las PQRSD teniendo en cuenta los tiempos estipulados en las diferentes normas</t>
  </si>
  <si>
    <t>1. El servidor público encargado de la respuesta verifica las PQRSD que se le asignaron y los tiempos que tiene para responder a través del sistema de gestión documental 
2. El enlace de cada secretaría para PQRSD y atención al ciudadano relizara el seguimiento a las PQRSD del area a través del tablero de control del sistema de gestión documental 
3. La oficina de comunicacion y relación con el ciudadano emite alertas trimestrales de acuerdo a la información generada a través de la herramienta de gestión documental.</t>
  </si>
  <si>
    <t>N° de alertas generadas / N° de alertas programadas * 100</t>
  </si>
  <si>
    <t>Posibilidad de Sanciones administrativas y reputacionales Invasión del espacio pùblico por parte de los vendedores informales Debido a la falta de personal contratista que realice los operativaos de socialización y mantenimiento</t>
  </si>
  <si>
    <t>Contratación ágil, oportuna y acertada de los contratistas, garantizando que la mínima capacidad instalada y recurso humano para la realización de los operativos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</si>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</sst>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1"/>
      <name val="Calibri"/>
      <family val="2"/>
      <scheme val="minor"/>
    </font>
    <font>
      <b/>
      <sz val="11"/>
      <name val="Calibri"/>
      <family val="2"/>
      <scheme val="minor"/>
    </font>
    <font>
      <b/>
      <sz val="18"/>
      <name val="Calibri"/>
      <family val="2"/>
      <scheme val="minor"/>
    </font>
    <font>
      <sz val="11"/>
      <color theme="1"/>
      <name val="Calibri"/>
      <family val="2"/>
      <scheme val="minor"/>
    </font>
    <font>
      <sz val="11"/>
      <color theme="1"/>
      <name val="Calibri"/>
      <family val="2"/>
    </font>
    <font>
      <sz val="10"/>
      <name val="Arial"/>
      <family val="2"/>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s>
  <cellStyleXfs count="7">
    <xf numFmtId="0" fontId="0" fillId="0" borderId="0"/>
    <xf numFmtId="0" fontId="5" fillId="0" borderId="0"/>
    <xf numFmtId="0" fontId="5" fillId="0" borderId="0"/>
    <xf numFmtId="9" fontId="5" fillId="0" borderId="0" applyFont="0" applyFill="0" applyBorder="0" applyAlignment="0" applyProtection="0"/>
    <xf numFmtId="0" fontId="4" fillId="0" borderId="0"/>
    <xf numFmtId="0" fontId="6" fillId="0" borderId="0"/>
    <xf numFmtId="0" fontId="4" fillId="0" borderId="0"/>
  </cellStyleXfs>
  <cellXfs count="25">
    <xf numFmtId="0" fontId="0" fillId="0" borderId="0" xfId="0"/>
    <xf numFmtId="9" fontId="0" fillId="0" borderId="0" xfId="0" applyNumberFormat="1"/>
    <xf numFmtId="0" fontId="1" fillId="0" borderId="0" xfId="0" applyFont="1"/>
    <xf numFmtId="0" fontId="2" fillId="2" borderId="0" xfId="0" applyFont="1" applyFill="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2"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1" fillId="0" borderId="1" xfId="0" applyFont="1" applyBorder="1" applyAlignment="1">
      <alignment horizontal="center"/>
    </xf>
    <xf numFmtId="0" fontId="2" fillId="0" borderId="1" xfId="0" applyFont="1" applyBorder="1" applyAlignment="1">
      <alignment horizontal="center" wrapText="1"/>
    </xf>
    <xf numFmtId="14" fontId="1" fillId="0" borderId="1" xfId="0" applyNumberFormat="1" applyFont="1" applyBorder="1" applyAlignment="1">
      <alignment horizont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7">
    <cellStyle name="Normal" xfId="0" builtinId="0"/>
    <cellStyle name="Normal 11" xfId="4" xr:uid="{A2F02C75-FDE8-4E75-BB60-4C4E46869190}"/>
    <cellStyle name="Normal 2" xfId="5" xr:uid="{C2CEC1F3-AAFF-492A-B289-356560568783}"/>
    <cellStyle name="Normal 2 2" xfId="1" xr:uid="{00000000-0005-0000-0000-000001000000}"/>
    <cellStyle name="Normal 3 2" xfId="2" xr:uid="{00000000-0005-0000-0000-000002000000}"/>
    <cellStyle name="Normal 6" xfId="6" xr:uid="{A6728FBD-05B2-4D31-8E9B-667C4BA78823}"/>
    <cellStyle name="Porcentaje 2"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6ED8B"/>
      <color rgb="FFEEC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54428</xdr:colOff>
      <xdr:row>0</xdr:row>
      <xdr:rowOff>0</xdr:rowOff>
    </xdr:from>
    <xdr:to>
      <xdr:col>2</xdr:col>
      <xdr:colOff>1213036</xdr:colOff>
      <xdr:row>4</xdr:row>
      <xdr:rowOff>2099</xdr:rowOff>
    </xdr:to>
    <xdr:pic>
      <xdr:nvPicPr>
        <xdr:cNvPr id="2" name="Imagen 1">
          <a:extLst>
            <a:ext uri="{FF2B5EF4-FFF2-40B4-BE49-F238E27FC236}">
              <a16:creationId xmlns:a16="http://schemas.microsoft.com/office/drawing/2014/main" id="{DF9A290F-A21F-433C-9830-DE148707C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8" y="0"/>
          <a:ext cx="2451287" cy="968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8"/>
  <sheetViews>
    <sheetView topLeftCell="A32" workbookViewId="0">
      <selection activeCell="A48" sqref="A48"/>
    </sheetView>
  </sheetViews>
  <sheetFormatPr defaultColWidth="11.42578125" defaultRowHeight="15"/>
  <cols>
    <col min="7" max="7" width="33.7109375" customWidth="1"/>
    <col min="8" max="8" width="13.140625" customWidth="1"/>
    <col min="11" max="11" width="52.85546875" customWidth="1"/>
    <col min="12" max="12" width="22.5703125" customWidth="1"/>
    <col min="13" max="13" width="21.140625" customWidth="1"/>
    <col min="14" max="14" width="25.140625" customWidth="1"/>
    <col min="15" max="15" width="20.5703125" customWidth="1"/>
    <col min="16" max="16" width="20.7109375" customWidth="1"/>
    <col min="17" max="17" width="18.140625" customWidth="1"/>
    <col min="18" max="18" width="20.140625" customWidth="1"/>
    <col min="19" max="19" width="34.85546875" customWidth="1"/>
    <col min="20" max="20" width="11.42578125" customWidth="1"/>
  </cols>
  <sheetData>
    <row r="2" spans="2:19">
      <c r="B2" t="s">
        <v>0</v>
      </c>
      <c r="C2" t="s">
        <v>1</v>
      </c>
      <c r="E2" t="s">
        <v>0</v>
      </c>
      <c r="F2" t="s">
        <v>2</v>
      </c>
      <c r="G2" t="s">
        <v>3</v>
      </c>
      <c r="H2" t="s">
        <v>4</v>
      </c>
      <c r="I2" t="s">
        <v>5</v>
      </c>
      <c r="J2" t="s">
        <v>6</v>
      </c>
      <c r="K2" t="s">
        <v>7</v>
      </c>
      <c r="L2" t="s">
        <v>8</v>
      </c>
      <c r="M2" t="s">
        <v>9</v>
      </c>
      <c r="N2" t="s">
        <v>10</v>
      </c>
      <c r="O2" t="s">
        <v>11</v>
      </c>
      <c r="P2" t="s">
        <v>12</v>
      </c>
      <c r="Q2" t="s">
        <v>13</v>
      </c>
      <c r="R2" t="s">
        <v>14</v>
      </c>
      <c r="S2" t="s">
        <v>15</v>
      </c>
    </row>
    <row r="3" spans="2:19">
      <c r="B3" t="s">
        <v>16</v>
      </c>
      <c r="C3" t="s">
        <v>16</v>
      </c>
      <c r="E3" t="s">
        <v>16</v>
      </c>
      <c r="F3" t="s">
        <v>16</v>
      </c>
      <c r="G3" t="s">
        <v>17</v>
      </c>
      <c r="H3" t="s">
        <v>18</v>
      </c>
      <c r="I3" t="s">
        <v>19</v>
      </c>
      <c r="J3" t="s">
        <v>20</v>
      </c>
      <c r="K3" t="s">
        <v>21</v>
      </c>
      <c r="L3" t="s">
        <v>22</v>
      </c>
      <c r="M3" t="s">
        <v>23</v>
      </c>
      <c r="N3" t="s">
        <v>24</v>
      </c>
      <c r="O3" t="s">
        <v>25</v>
      </c>
      <c r="P3" t="s">
        <v>26</v>
      </c>
      <c r="Q3" t="s">
        <v>27</v>
      </c>
      <c r="R3" t="s">
        <v>28</v>
      </c>
      <c r="S3" t="s">
        <v>29</v>
      </c>
    </row>
    <row r="4" spans="2:19">
      <c r="B4" t="s">
        <v>30</v>
      </c>
      <c r="C4" t="s">
        <v>31</v>
      </c>
      <c r="E4" t="s">
        <v>30</v>
      </c>
      <c r="F4" t="s">
        <v>3</v>
      </c>
      <c r="G4" t="s">
        <v>32</v>
      </c>
      <c r="I4" t="s">
        <v>33</v>
      </c>
      <c r="J4" t="s">
        <v>34</v>
      </c>
      <c r="S4" t="s">
        <v>35</v>
      </c>
    </row>
    <row r="5" spans="2:19">
      <c r="B5" t="s">
        <v>36</v>
      </c>
      <c r="C5" t="s">
        <v>31</v>
      </c>
      <c r="E5" t="s">
        <v>36</v>
      </c>
      <c r="F5" t="s">
        <v>4</v>
      </c>
      <c r="G5" t="s">
        <v>37</v>
      </c>
      <c r="I5" t="s">
        <v>38</v>
      </c>
      <c r="J5" t="s">
        <v>39</v>
      </c>
    </row>
    <row r="6" spans="2:19">
      <c r="B6" t="s">
        <v>40</v>
      </c>
      <c r="C6" t="s">
        <v>31</v>
      </c>
      <c r="E6" t="s">
        <v>40</v>
      </c>
      <c r="F6" t="s">
        <v>5</v>
      </c>
      <c r="G6" t="s">
        <v>41</v>
      </c>
      <c r="J6" t="s">
        <v>42</v>
      </c>
    </row>
    <row r="7" spans="2:19">
      <c r="B7" t="s">
        <v>43</v>
      </c>
      <c r="C7" t="s">
        <v>31</v>
      </c>
      <c r="E7" t="s">
        <v>43</v>
      </c>
      <c r="F7" t="s">
        <v>6</v>
      </c>
      <c r="G7" t="s">
        <v>44</v>
      </c>
      <c r="J7" t="s">
        <v>45</v>
      </c>
    </row>
    <row r="8" spans="2:19">
      <c r="B8" t="s">
        <v>46</v>
      </c>
      <c r="C8" t="s">
        <v>31</v>
      </c>
      <c r="E8" t="s">
        <v>46</v>
      </c>
      <c r="F8" t="s">
        <v>7</v>
      </c>
      <c r="J8" t="s">
        <v>37</v>
      </c>
    </row>
    <row r="9" spans="2:19">
      <c r="B9" t="s">
        <v>47</v>
      </c>
      <c r="C9" t="s">
        <v>31</v>
      </c>
      <c r="E9" t="s">
        <v>47</v>
      </c>
      <c r="F9" t="s">
        <v>8</v>
      </c>
    </row>
    <row r="10" spans="2:19">
      <c r="B10" t="s">
        <v>48</v>
      </c>
      <c r="C10" t="s">
        <v>31</v>
      </c>
      <c r="E10" t="s">
        <v>48</v>
      </c>
      <c r="F10" t="s">
        <v>9</v>
      </c>
    </row>
    <row r="11" spans="2:19">
      <c r="B11" t="s">
        <v>49</v>
      </c>
      <c r="C11" t="s">
        <v>31</v>
      </c>
      <c r="E11" t="s">
        <v>49</v>
      </c>
      <c r="F11" t="s">
        <v>10</v>
      </c>
      <c r="G11" s="12" t="s">
        <v>50</v>
      </c>
      <c r="H11" s="12"/>
      <c r="I11" s="12"/>
      <c r="K11" s="12" t="s">
        <v>51</v>
      </c>
      <c r="L11" s="12"/>
    </row>
    <row r="12" spans="2:19">
      <c r="B12" t="s">
        <v>52</v>
      </c>
      <c r="C12" t="s">
        <v>31</v>
      </c>
      <c r="E12" t="s">
        <v>52</v>
      </c>
      <c r="F12" t="s">
        <v>11</v>
      </c>
      <c r="G12" t="s">
        <v>53</v>
      </c>
      <c r="H12" t="s">
        <v>54</v>
      </c>
      <c r="I12" t="s">
        <v>55</v>
      </c>
      <c r="K12" t="s">
        <v>16</v>
      </c>
    </row>
    <row r="13" spans="2:19">
      <c r="B13" t="s">
        <v>56</v>
      </c>
      <c r="C13" t="s">
        <v>31</v>
      </c>
      <c r="E13" t="s">
        <v>56</v>
      </c>
      <c r="F13" t="s">
        <v>12</v>
      </c>
      <c r="G13" t="s">
        <v>16</v>
      </c>
      <c r="H13" t="s">
        <v>16</v>
      </c>
      <c r="I13" t="s">
        <v>16</v>
      </c>
      <c r="K13" t="s">
        <v>57</v>
      </c>
      <c r="L13" t="s">
        <v>58</v>
      </c>
    </row>
    <row r="14" spans="2:19">
      <c r="B14" t="s">
        <v>59</v>
      </c>
      <c r="C14" t="s">
        <v>31</v>
      </c>
      <c r="E14" t="s">
        <v>59</v>
      </c>
      <c r="F14" t="s">
        <v>13</v>
      </c>
      <c r="G14" t="s">
        <v>60</v>
      </c>
      <c r="H14" t="s">
        <v>61</v>
      </c>
      <c r="I14" s="1">
        <v>0.2</v>
      </c>
      <c r="K14" t="s">
        <v>62</v>
      </c>
      <c r="L14" t="s">
        <v>63</v>
      </c>
    </row>
    <row r="15" spans="2:19">
      <c r="B15" t="s">
        <v>64</v>
      </c>
      <c r="C15" t="s">
        <v>31</v>
      </c>
      <c r="E15" t="s">
        <v>64</v>
      </c>
      <c r="F15" t="s">
        <v>14</v>
      </c>
      <c r="G15" t="s">
        <v>65</v>
      </c>
      <c r="H15" t="s">
        <v>66</v>
      </c>
      <c r="I15" s="1">
        <v>0.4</v>
      </c>
      <c r="K15" t="s">
        <v>67</v>
      </c>
      <c r="L15" t="s">
        <v>68</v>
      </c>
    </row>
    <row r="16" spans="2:19">
      <c r="B16" t="s">
        <v>69</v>
      </c>
      <c r="C16" t="s">
        <v>31</v>
      </c>
      <c r="E16" t="s">
        <v>69</v>
      </c>
      <c r="F16" t="s">
        <v>15</v>
      </c>
      <c r="G16" t="s">
        <v>70</v>
      </c>
      <c r="H16" t="s">
        <v>71</v>
      </c>
      <c r="I16" s="1">
        <v>0.6</v>
      </c>
      <c r="K16" t="s">
        <v>72</v>
      </c>
      <c r="L16" t="s">
        <v>73</v>
      </c>
    </row>
    <row r="17" spans="2:15">
      <c r="C17" t="s">
        <v>31</v>
      </c>
      <c r="G17" t="s">
        <v>74</v>
      </c>
      <c r="H17" t="s">
        <v>75</v>
      </c>
      <c r="I17" s="1">
        <v>0.8</v>
      </c>
      <c r="K17" t="s">
        <v>76</v>
      </c>
      <c r="L17" t="s">
        <v>77</v>
      </c>
    </row>
    <row r="18" spans="2:15">
      <c r="G18" t="s">
        <v>78</v>
      </c>
      <c r="H18" t="s">
        <v>79</v>
      </c>
      <c r="I18" s="1">
        <v>1</v>
      </c>
      <c r="K18" t="s">
        <v>80</v>
      </c>
      <c r="L18" t="s">
        <v>81</v>
      </c>
    </row>
    <row r="19" spans="2:15">
      <c r="K19" t="s">
        <v>82</v>
      </c>
      <c r="L19" t="s">
        <v>83</v>
      </c>
    </row>
    <row r="21" spans="2:15">
      <c r="G21" s="12" t="s">
        <v>84</v>
      </c>
      <c r="H21" s="12"/>
      <c r="I21" s="12"/>
      <c r="J21" s="12"/>
    </row>
    <row r="22" spans="2:15">
      <c r="G22" t="s">
        <v>53</v>
      </c>
      <c r="H22" t="s">
        <v>85</v>
      </c>
      <c r="I22" t="s">
        <v>86</v>
      </c>
      <c r="J22" t="s">
        <v>55</v>
      </c>
      <c r="L22" s="12" t="s">
        <v>87</v>
      </c>
      <c r="M22" s="12"/>
      <c r="N22" s="12"/>
      <c r="O22" s="12"/>
    </row>
    <row r="23" spans="2:15">
      <c r="G23" t="s">
        <v>16</v>
      </c>
      <c r="H23" t="s">
        <v>16</v>
      </c>
      <c r="I23" t="s">
        <v>16</v>
      </c>
      <c r="J23" t="s">
        <v>16</v>
      </c>
      <c r="L23" t="s">
        <v>88</v>
      </c>
      <c r="M23" t="s">
        <v>89</v>
      </c>
      <c r="N23" t="s">
        <v>90</v>
      </c>
      <c r="O23" t="s">
        <v>91</v>
      </c>
    </row>
    <row r="24" spans="2:15">
      <c r="G24" t="s">
        <v>92</v>
      </c>
      <c r="H24" t="s">
        <v>93</v>
      </c>
      <c r="I24" t="s">
        <v>94</v>
      </c>
      <c r="J24" s="1">
        <v>0.2</v>
      </c>
      <c r="L24" t="s">
        <v>60</v>
      </c>
      <c r="M24" t="s">
        <v>92</v>
      </c>
      <c r="N24" t="s">
        <v>95</v>
      </c>
      <c r="O24" t="s">
        <v>96</v>
      </c>
    </row>
    <row r="25" spans="2:15">
      <c r="G25" t="s">
        <v>97</v>
      </c>
      <c r="H25" t="s">
        <v>98</v>
      </c>
      <c r="I25" t="s">
        <v>99</v>
      </c>
      <c r="J25" s="1">
        <v>0.4</v>
      </c>
      <c r="L25" t="s">
        <v>60</v>
      </c>
      <c r="M25" t="s">
        <v>97</v>
      </c>
      <c r="N25" t="s">
        <v>100</v>
      </c>
      <c r="O25" t="s">
        <v>96</v>
      </c>
    </row>
    <row r="26" spans="2:15">
      <c r="G26" t="s">
        <v>101</v>
      </c>
      <c r="H26" t="s">
        <v>102</v>
      </c>
      <c r="I26" t="s">
        <v>103</v>
      </c>
      <c r="J26" s="1">
        <v>0.6</v>
      </c>
      <c r="L26" t="s">
        <v>60</v>
      </c>
      <c r="M26" t="s">
        <v>101</v>
      </c>
      <c r="N26" t="s">
        <v>104</v>
      </c>
      <c r="O26" t="s">
        <v>101</v>
      </c>
    </row>
    <row r="27" spans="2:15">
      <c r="B27" t="s">
        <v>105</v>
      </c>
      <c r="C27" t="s">
        <v>106</v>
      </c>
      <c r="D27" t="s">
        <v>107</v>
      </c>
      <c r="E27" t="s">
        <v>108</v>
      </c>
      <c r="G27" t="s">
        <v>109</v>
      </c>
      <c r="H27" t="s">
        <v>110</v>
      </c>
      <c r="I27" t="s">
        <v>111</v>
      </c>
      <c r="J27" s="1">
        <v>0.8</v>
      </c>
      <c r="L27" t="s">
        <v>60</v>
      </c>
      <c r="M27" t="s">
        <v>109</v>
      </c>
      <c r="N27" t="s">
        <v>112</v>
      </c>
      <c r="O27" t="s">
        <v>113</v>
      </c>
    </row>
    <row r="28" spans="2:15">
      <c r="B28" t="s">
        <v>106</v>
      </c>
      <c r="C28" t="s">
        <v>114</v>
      </c>
      <c r="D28" t="s">
        <v>114</v>
      </c>
      <c r="E28" t="s">
        <v>114</v>
      </c>
      <c r="G28" t="s">
        <v>115</v>
      </c>
      <c r="H28" t="s">
        <v>116</v>
      </c>
      <c r="I28" t="s">
        <v>117</v>
      </c>
      <c r="J28" s="1">
        <v>1</v>
      </c>
      <c r="L28" t="s">
        <v>60</v>
      </c>
      <c r="M28" t="s">
        <v>115</v>
      </c>
      <c r="N28" t="s">
        <v>118</v>
      </c>
      <c r="O28" t="s">
        <v>119</v>
      </c>
    </row>
    <row r="29" spans="2:15">
      <c r="B29" t="s">
        <v>107</v>
      </c>
      <c r="C29" t="s">
        <v>120</v>
      </c>
      <c r="D29" t="s">
        <v>120</v>
      </c>
      <c r="L29" t="s">
        <v>65</v>
      </c>
      <c r="M29" t="s">
        <v>92</v>
      </c>
      <c r="N29" t="s">
        <v>121</v>
      </c>
      <c r="O29" t="s">
        <v>96</v>
      </c>
    </row>
    <row r="30" spans="2:15">
      <c r="B30" t="s">
        <v>108</v>
      </c>
      <c r="L30" t="s">
        <v>65</v>
      </c>
      <c r="M30" t="s">
        <v>97</v>
      </c>
      <c r="N30" t="s">
        <v>122</v>
      </c>
      <c r="O30" t="s">
        <v>101</v>
      </c>
    </row>
    <row r="31" spans="2:15">
      <c r="L31" t="s">
        <v>65</v>
      </c>
      <c r="M31" t="s">
        <v>101</v>
      </c>
      <c r="N31" t="s">
        <v>123</v>
      </c>
      <c r="O31" t="s">
        <v>101</v>
      </c>
    </row>
    <row r="32" spans="2:15">
      <c r="B32" t="s">
        <v>124</v>
      </c>
      <c r="D32" t="s">
        <v>125</v>
      </c>
      <c r="F32" t="s">
        <v>126</v>
      </c>
      <c r="G32" t="s">
        <v>127</v>
      </c>
      <c r="H32" t="s">
        <v>128</v>
      </c>
      <c r="I32" t="s">
        <v>129</v>
      </c>
      <c r="L32" t="s">
        <v>65</v>
      </c>
      <c r="M32" t="s">
        <v>109</v>
      </c>
      <c r="N32" t="s">
        <v>130</v>
      </c>
      <c r="O32" t="s">
        <v>113</v>
      </c>
    </row>
    <row r="33" spans="2:15">
      <c r="B33" t="s">
        <v>16</v>
      </c>
      <c r="D33" t="s">
        <v>16</v>
      </c>
      <c r="F33" t="s">
        <v>127</v>
      </c>
      <c r="G33" t="s">
        <v>92</v>
      </c>
      <c r="H33" t="s">
        <v>101</v>
      </c>
      <c r="I33" t="s">
        <v>92</v>
      </c>
      <c r="L33" t="s">
        <v>65</v>
      </c>
      <c r="M33" t="s">
        <v>115</v>
      </c>
      <c r="N33" t="s">
        <v>131</v>
      </c>
      <c r="O33" t="s">
        <v>119</v>
      </c>
    </row>
    <row r="34" spans="2:15">
      <c r="B34" t="s">
        <v>132</v>
      </c>
      <c r="D34" t="s">
        <v>133</v>
      </c>
      <c r="F34" t="s">
        <v>128</v>
      </c>
      <c r="G34" t="s">
        <v>97</v>
      </c>
      <c r="H34" t="s">
        <v>109</v>
      </c>
      <c r="I34" t="s">
        <v>97</v>
      </c>
      <c r="L34" t="s">
        <v>70</v>
      </c>
      <c r="M34" t="s">
        <v>92</v>
      </c>
      <c r="N34" t="s">
        <v>134</v>
      </c>
      <c r="O34" t="s">
        <v>101</v>
      </c>
    </row>
    <row r="35" spans="2:15">
      <c r="B35" t="s">
        <v>135</v>
      </c>
      <c r="D35" t="s">
        <v>136</v>
      </c>
      <c r="F35" t="s">
        <v>129</v>
      </c>
      <c r="G35" t="s">
        <v>101</v>
      </c>
      <c r="H35" t="s">
        <v>115</v>
      </c>
      <c r="I35" t="s">
        <v>101</v>
      </c>
      <c r="L35" t="s">
        <v>70</v>
      </c>
      <c r="M35" t="s">
        <v>97</v>
      </c>
      <c r="N35" t="s">
        <v>137</v>
      </c>
      <c r="O35" t="s">
        <v>101</v>
      </c>
    </row>
    <row r="36" spans="2:15">
      <c r="B36" t="s">
        <v>138</v>
      </c>
      <c r="G36" t="s">
        <v>109</v>
      </c>
      <c r="I36" t="s">
        <v>109</v>
      </c>
      <c r="L36" t="s">
        <v>70</v>
      </c>
      <c r="M36" t="s">
        <v>101</v>
      </c>
      <c r="N36" t="s">
        <v>139</v>
      </c>
      <c r="O36" t="s">
        <v>101</v>
      </c>
    </row>
    <row r="37" spans="2:15">
      <c r="G37" t="s">
        <v>115</v>
      </c>
      <c r="I37" t="s">
        <v>115</v>
      </c>
      <c r="L37" t="s">
        <v>70</v>
      </c>
      <c r="M37" t="s">
        <v>109</v>
      </c>
      <c r="N37" t="s">
        <v>140</v>
      </c>
      <c r="O37" t="s">
        <v>113</v>
      </c>
    </row>
    <row r="38" spans="2:15">
      <c r="B38" t="s">
        <v>132</v>
      </c>
      <c r="C38" t="s">
        <v>133</v>
      </c>
      <c r="D38" t="s">
        <v>141</v>
      </c>
      <c r="E38">
        <v>0.5</v>
      </c>
      <c r="L38" t="s">
        <v>70</v>
      </c>
      <c r="M38" t="s">
        <v>115</v>
      </c>
      <c r="N38" t="s">
        <v>142</v>
      </c>
      <c r="O38" t="s">
        <v>119</v>
      </c>
    </row>
    <row r="39" spans="2:15">
      <c r="B39" t="s">
        <v>132</v>
      </c>
      <c r="C39" t="s">
        <v>136</v>
      </c>
      <c r="D39" t="s">
        <v>143</v>
      </c>
      <c r="E39">
        <v>0.4</v>
      </c>
      <c r="L39" t="s">
        <v>74</v>
      </c>
      <c r="M39" t="s">
        <v>92</v>
      </c>
      <c r="N39" t="s">
        <v>144</v>
      </c>
      <c r="O39" t="s">
        <v>101</v>
      </c>
    </row>
    <row r="40" spans="2:15">
      <c r="B40" t="s">
        <v>135</v>
      </c>
      <c r="C40" t="s">
        <v>133</v>
      </c>
      <c r="D40" t="s">
        <v>145</v>
      </c>
      <c r="E40">
        <v>0.4</v>
      </c>
      <c r="G40" t="s">
        <v>146</v>
      </c>
      <c r="I40" t="s">
        <v>147</v>
      </c>
      <c r="L40" t="s">
        <v>74</v>
      </c>
      <c r="M40" t="s">
        <v>97</v>
      </c>
      <c r="N40" t="s">
        <v>148</v>
      </c>
      <c r="O40" t="s">
        <v>101</v>
      </c>
    </row>
    <row r="41" spans="2:15">
      <c r="B41" t="s">
        <v>135</v>
      </c>
      <c r="C41" t="s">
        <v>136</v>
      </c>
      <c r="D41" t="s">
        <v>149</v>
      </c>
      <c r="E41">
        <v>0.3</v>
      </c>
      <c r="G41" t="s">
        <v>16</v>
      </c>
      <c r="I41" t="s">
        <v>150</v>
      </c>
      <c r="L41" t="s">
        <v>74</v>
      </c>
      <c r="M41" t="s">
        <v>101</v>
      </c>
      <c r="N41" t="s">
        <v>151</v>
      </c>
      <c r="O41" t="s">
        <v>113</v>
      </c>
    </row>
    <row r="42" spans="2:15">
      <c r="B42" t="s">
        <v>138</v>
      </c>
      <c r="C42" t="s">
        <v>133</v>
      </c>
      <c r="D42" t="s">
        <v>152</v>
      </c>
      <c r="E42">
        <v>0.35</v>
      </c>
      <c r="G42" t="s">
        <v>153</v>
      </c>
      <c r="I42" t="s">
        <v>154</v>
      </c>
      <c r="L42" t="s">
        <v>74</v>
      </c>
      <c r="M42" t="s">
        <v>109</v>
      </c>
      <c r="N42" t="s">
        <v>155</v>
      </c>
      <c r="O42" t="s">
        <v>113</v>
      </c>
    </row>
    <row r="43" spans="2:15">
      <c r="B43" t="s">
        <v>138</v>
      </c>
      <c r="C43" t="s">
        <v>136</v>
      </c>
      <c r="D43" t="s">
        <v>156</v>
      </c>
      <c r="E43">
        <v>0.25</v>
      </c>
      <c r="G43" t="s">
        <v>157</v>
      </c>
      <c r="L43" t="s">
        <v>74</v>
      </c>
      <c r="M43" t="s">
        <v>115</v>
      </c>
      <c r="N43" t="s">
        <v>158</v>
      </c>
      <c r="O43" t="s">
        <v>119</v>
      </c>
    </row>
    <row r="44" spans="2:15">
      <c r="G44" t="s">
        <v>159</v>
      </c>
      <c r="L44" t="s">
        <v>78</v>
      </c>
      <c r="M44" t="s">
        <v>92</v>
      </c>
      <c r="N44" t="s">
        <v>160</v>
      </c>
      <c r="O44" t="s">
        <v>113</v>
      </c>
    </row>
    <row r="45" spans="2:15">
      <c r="B45" t="s">
        <v>161</v>
      </c>
      <c r="D45" t="s">
        <v>162</v>
      </c>
      <c r="G45" t="s">
        <v>163</v>
      </c>
      <c r="L45" t="s">
        <v>78</v>
      </c>
      <c r="M45" t="s">
        <v>97</v>
      </c>
      <c r="N45" t="s">
        <v>164</v>
      </c>
      <c r="O45" t="s">
        <v>113</v>
      </c>
    </row>
    <row r="46" spans="2:15">
      <c r="B46" t="s">
        <v>16</v>
      </c>
      <c r="D46" t="s">
        <v>16</v>
      </c>
      <c r="L46" t="s">
        <v>78</v>
      </c>
      <c r="M46" t="s">
        <v>101</v>
      </c>
      <c r="N46" t="s">
        <v>165</v>
      </c>
      <c r="O46" t="s">
        <v>113</v>
      </c>
    </row>
    <row r="47" spans="2:15">
      <c r="B47" t="s">
        <v>166</v>
      </c>
      <c r="D47" t="s">
        <v>167</v>
      </c>
      <c r="L47" t="s">
        <v>78</v>
      </c>
      <c r="M47" t="s">
        <v>109</v>
      </c>
      <c r="N47" t="s">
        <v>168</v>
      </c>
      <c r="O47" t="s">
        <v>113</v>
      </c>
    </row>
    <row r="48" spans="2:15">
      <c r="B48" t="s">
        <v>169</v>
      </c>
      <c r="D48" t="s">
        <v>170</v>
      </c>
      <c r="L48" t="s">
        <v>78</v>
      </c>
      <c r="M48" t="s">
        <v>115</v>
      </c>
      <c r="N48" t="s">
        <v>171</v>
      </c>
      <c r="O48" t="s">
        <v>119</v>
      </c>
    </row>
  </sheetData>
  <customSheetViews>
    <customSheetView guid="{2420ED42-5EE9-4731-9E79-939D3714CB02}" showFormulas="1" state="hidden" topLeftCell="L21">
      <selection activeCell="O27" sqref="O27"/>
      <pageMargins left="0" right="0" top="0" bottom="0" header="0" footer="0"/>
    </customSheetView>
  </customSheetViews>
  <mergeCells count="4">
    <mergeCell ref="G11:I11"/>
    <mergeCell ref="K11:L11"/>
    <mergeCell ref="G21:J21"/>
    <mergeCell ref="L22:O22"/>
  </mergeCells>
  <conditionalFormatting sqref="F4:F16 G7:G8">
    <cfRule type="duplicateValues" dxfId="1" priority="2"/>
  </conditionalFormatting>
  <conditionalFormatting sqref="G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XDX168"/>
  <sheetViews>
    <sheetView tabSelected="1" topLeftCell="A130" zoomScale="70" zoomScaleNormal="70" workbookViewId="0">
      <selection activeCell="D8" sqref="D8"/>
    </sheetView>
  </sheetViews>
  <sheetFormatPr defaultColWidth="0" defaultRowHeight="15"/>
  <cols>
    <col min="1" max="1" width="5.28515625" style="2" customWidth="1"/>
    <col min="2" max="2" width="14.140625" style="2" customWidth="1"/>
    <col min="3" max="3" width="21.28515625" style="2" customWidth="1"/>
    <col min="4" max="4" width="45.140625" style="2" customWidth="1"/>
    <col min="5" max="5" width="42.140625" style="2" customWidth="1"/>
    <col min="6" max="6" width="33" style="2" customWidth="1"/>
    <col min="7" max="7" width="40" style="2" customWidth="1"/>
    <col min="8" max="8" width="25.85546875" style="2" customWidth="1"/>
    <col min="9" max="9" width="22" style="2" customWidth="1"/>
    <col min="10" max="10" width="53" style="2" customWidth="1"/>
    <col min="11" max="11" width="38.5703125" style="2" customWidth="1"/>
    <col min="12" max="12" width="23.42578125" style="2" customWidth="1"/>
    <col min="13" max="13" width="19.5703125" style="2" customWidth="1"/>
    <col min="14" max="21" width="11.42578125" style="2" hidden="1" customWidth="1"/>
    <col min="22" max="22" width="13.42578125" style="2" hidden="1" customWidth="1"/>
    <col min="23" max="25" width="11.42578125" style="2" hidden="1" customWidth="1"/>
    <col min="26" max="26" width="14.28515625" style="2" hidden="1" customWidth="1"/>
    <col min="27" max="33" width="11.42578125" style="2" hidden="1" customWidth="1"/>
    <col min="34" max="53" width="0" style="2" hidden="1" customWidth="1"/>
    <col min="54" max="58" width="11.42578125" style="2" hidden="1" customWidth="1"/>
    <col min="59" max="59" width="13.42578125" style="2" hidden="1" customWidth="1"/>
    <col min="60" max="62" width="11.42578125" style="2" hidden="1" customWidth="1"/>
    <col min="63" max="63" width="14.28515625" style="2" hidden="1" customWidth="1"/>
    <col min="64" max="70" width="11.42578125" style="2" hidden="1" customWidth="1"/>
    <col min="71" max="102" width="0" style="2" hidden="1" customWidth="1"/>
    <col min="103" max="16295" width="0" style="2" hidden="1"/>
    <col min="16296" max="16303" width="11.42578125" style="2" hidden="1"/>
    <col min="16304" max="16304" width="13.42578125" style="2" hidden="1"/>
    <col min="16305" max="16307" width="11.42578125" style="2" hidden="1"/>
    <col min="16308" max="16308" width="14.28515625" style="2" hidden="1"/>
    <col min="16309" max="16315" width="11.42578125" style="2" hidden="1"/>
    <col min="16316" max="16335" width="0" style="2" hidden="1"/>
    <col min="16336" max="16340" width="11.42578125" style="2" hidden="1"/>
    <col min="16341" max="16341" width="13.42578125" style="2" hidden="1"/>
    <col min="16342" max="16344" width="11.42578125" style="2" hidden="1"/>
    <col min="16345" max="16345" width="14.28515625" style="2" hidden="1"/>
    <col min="16346" max="16352" width="11.42578125" style="2" hidden="1"/>
    <col min="16353" max="16384" width="0" style="2" hidden="1"/>
  </cols>
  <sheetData>
    <row r="1" spans="1:53" ht="20.25" customHeight="1">
      <c r="A1" s="13"/>
      <c r="B1" s="13"/>
      <c r="C1" s="13"/>
      <c r="D1" s="16" t="s">
        <v>172</v>
      </c>
      <c r="E1" s="17"/>
      <c r="F1" s="17"/>
      <c r="G1" s="17"/>
      <c r="H1" s="17"/>
      <c r="I1" s="17"/>
      <c r="J1" s="17"/>
      <c r="K1" s="18"/>
      <c r="L1" s="8" t="s">
        <v>173</v>
      </c>
      <c r="M1" s="5" t="s">
        <v>174</v>
      </c>
    </row>
    <row r="2" spans="1:53" ht="20.25" customHeight="1">
      <c r="A2" s="13"/>
      <c r="B2" s="13"/>
      <c r="C2" s="13"/>
      <c r="D2" s="16"/>
      <c r="E2" s="17"/>
      <c r="F2" s="17"/>
      <c r="G2" s="17"/>
      <c r="H2" s="17"/>
      <c r="I2" s="17"/>
      <c r="J2" s="17"/>
      <c r="K2" s="18"/>
      <c r="L2" s="8" t="s">
        <v>175</v>
      </c>
      <c r="M2" s="7" t="s">
        <v>176</v>
      </c>
    </row>
    <row r="3" spans="1:53" ht="20.25" customHeight="1">
      <c r="A3" s="13"/>
      <c r="B3" s="13"/>
      <c r="C3" s="13"/>
      <c r="D3" s="19" t="s">
        <v>177</v>
      </c>
      <c r="E3" s="20"/>
      <c r="F3" s="20"/>
      <c r="G3" s="20"/>
      <c r="H3" s="20"/>
      <c r="I3" s="20"/>
      <c r="J3" s="20"/>
      <c r="K3" s="21"/>
      <c r="L3" s="14" t="s">
        <v>178</v>
      </c>
      <c r="M3" s="15">
        <v>45053</v>
      </c>
    </row>
    <row r="4" spans="1:53">
      <c r="A4" s="13"/>
      <c r="B4" s="13"/>
      <c r="C4" s="13"/>
      <c r="D4" s="22"/>
      <c r="E4" s="23"/>
      <c r="F4" s="23"/>
      <c r="G4" s="23"/>
      <c r="H4" s="23"/>
      <c r="I4" s="23"/>
      <c r="J4" s="23"/>
      <c r="K4" s="24"/>
      <c r="L4" s="14"/>
      <c r="M4" s="15"/>
    </row>
    <row r="5" spans="1:53" s="3" customFormat="1" ht="74.25" customHeight="1">
      <c r="A5" s="10" t="s">
        <v>179</v>
      </c>
      <c r="B5" s="11" t="s">
        <v>180</v>
      </c>
      <c r="C5" s="11" t="s">
        <v>181</v>
      </c>
      <c r="D5" s="11" t="s">
        <v>182</v>
      </c>
      <c r="E5" s="11" t="s">
        <v>183</v>
      </c>
      <c r="F5" s="11" t="s">
        <v>184</v>
      </c>
      <c r="G5" s="11" t="s">
        <v>185</v>
      </c>
      <c r="H5" s="11" t="s">
        <v>186</v>
      </c>
      <c r="I5" s="11" t="s">
        <v>187</v>
      </c>
      <c r="J5" s="11" t="s">
        <v>188</v>
      </c>
      <c r="K5" s="11" t="s">
        <v>189</v>
      </c>
      <c r="L5" s="11" t="s">
        <v>190</v>
      </c>
      <c r="M5" s="11" t="s">
        <v>191</v>
      </c>
      <c r="P5" s="3" t="s">
        <v>192</v>
      </c>
      <c r="S5" s="3" t="s">
        <v>193</v>
      </c>
      <c r="AU5" s="3" t="s">
        <v>194</v>
      </c>
      <c r="AV5" s="3" t="s">
        <v>195</v>
      </c>
      <c r="AX5" s="3" t="s">
        <v>108</v>
      </c>
      <c r="AY5" s="3" t="s">
        <v>128</v>
      </c>
    </row>
    <row r="6" spans="1:53" ht="77.25" customHeight="1">
      <c r="A6" s="4">
        <v>1</v>
      </c>
      <c r="B6" s="4" t="s">
        <v>106</v>
      </c>
      <c r="C6" s="4" t="s">
        <v>34</v>
      </c>
      <c r="D6" s="4" t="s">
        <v>196</v>
      </c>
      <c r="E6" s="4" t="s">
        <v>197</v>
      </c>
      <c r="F6" s="4" t="s">
        <v>198</v>
      </c>
      <c r="G6" s="4"/>
      <c r="H6" s="4"/>
      <c r="I6" s="4" t="s">
        <v>147</v>
      </c>
      <c r="J6" s="4"/>
      <c r="K6" s="4"/>
      <c r="L6" s="6"/>
      <c r="M6" s="6"/>
      <c r="P6" s="2" t="e">
        <f>#REF!-Q6</f>
        <v>#REF!</v>
      </c>
      <c r="Q6" s="4" t="e">
        <f>IF(AND(AP6=2),(#REF!*#REF!),#REF!)</f>
        <v>#REF!</v>
      </c>
      <c r="R6" s="4" t="e">
        <f>IF(AND(AP6=1),(#REF!*#REF!),#REF!)</f>
        <v>#REF!</v>
      </c>
      <c r="S6" s="2" t="e">
        <f>+#REF!-R6</f>
        <v>#REF!</v>
      </c>
      <c r="Z6" s="2" t="str">
        <f>IFERROR(VLOOKUP(#REF!,#REF!,2,0)," ")</f>
        <v xml:space="preserve"> </v>
      </c>
      <c r="AP6" s="2" t="str">
        <f>IFERROR(VLOOKUP(#REF!,#REF!,2,0)," ")</f>
        <v xml:space="preserve"> </v>
      </c>
      <c r="AU6" s="2" t="e">
        <f>#REF!*#REF!</f>
        <v>#REF!</v>
      </c>
      <c r="AV6" s="2" t="e">
        <f>#REF!*#REF!</f>
        <v>#REF!</v>
      </c>
      <c r="BA6" s="2" t="str">
        <f t="shared" ref="BA6:BA37" si="0">IFERROR(VLOOKUP(B6,$AX$5:$AY$5,2,0)," ")</f>
        <v xml:space="preserve"> </v>
      </c>
    </row>
    <row r="7" spans="1:53" ht="77.25" customHeight="1">
      <c r="A7" s="4">
        <v>2</v>
      </c>
      <c r="B7" s="4" t="s">
        <v>106</v>
      </c>
      <c r="C7" s="4" t="s">
        <v>34</v>
      </c>
      <c r="D7" s="4" t="s">
        <v>199</v>
      </c>
      <c r="E7" s="4" t="s">
        <v>200</v>
      </c>
      <c r="F7" s="4" t="s">
        <v>201</v>
      </c>
      <c r="G7" s="4"/>
      <c r="H7" s="4"/>
      <c r="I7" s="4"/>
      <c r="J7" s="4"/>
      <c r="K7" s="4"/>
      <c r="L7" s="6"/>
      <c r="M7" s="6"/>
      <c r="P7" s="2" t="e">
        <f>#REF!-Q7</f>
        <v>#REF!</v>
      </c>
      <c r="Q7" s="4" t="e">
        <f>IF(AND(AP7=2),(#REF!*#REF!),#REF!)</f>
        <v>#REF!</v>
      </c>
      <c r="R7" s="4" t="e">
        <f>IF(AND(AP7=1),(#REF!*#REF!),#REF!)</f>
        <v>#REF!</v>
      </c>
      <c r="S7" s="2" t="e">
        <f>+#REF!-R7</f>
        <v>#REF!</v>
      </c>
      <c r="Z7" s="2" t="str">
        <f>IFERROR(VLOOKUP(#REF!,#REF!,2,0)," ")</f>
        <v xml:space="preserve"> </v>
      </c>
      <c r="AP7" s="2" t="str">
        <f>IFERROR(VLOOKUP(#REF!,#REF!,2,0)," ")</f>
        <v xml:space="preserve"> </v>
      </c>
      <c r="AU7" s="2" t="e">
        <f>#REF!*#REF!</f>
        <v>#REF!</v>
      </c>
      <c r="AV7" s="2" t="e">
        <f>#REF!*#REF!</f>
        <v>#REF!</v>
      </c>
      <c r="BA7" s="2" t="str">
        <f t="shared" si="0"/>
        <v xml:space="preserve"> </v>
      </c>
    </row>
    <row r="8" spans="1:53" ht="77.25" customHeight="1">
      <c r="A8" s="4">
        <v>3</v>
      </c>
      <c r="B8" s="4" t="s">
        <v>106</v>
      </c>
      <c r="C8" s="4" t="s">
        <v>34</v>
      </c>
      <c r="D8" s="4" t="s">
        <v>202</v>
      </c>
      <c r="E8" s="4" t="s">
        <v>203</v>
      </c>
      <c r="F8" s="4" t="s">
        <v>204</v>
      </c>
      <c r="G8" s="4"/>
      <c r="H8" s="4"/>
      <c r="I8" s="4"/>
      <c r="J8" s="4"/>
      <c r="K8" s="4"/>
      <c r="L8" s="6"/>
      <c r="M8" s="6"/>
      <c r="P8" s="2" t="e">
        <f>#REF!-Q8</f>
        <v>#REF!</v>
      </c>
      <c r="Q8" s="4" t="e">
        <f>IF(AND(AP8=2),(#REF!*#REF!),#REF!)</f>
        <v>#REF!</v>
      </c>
      <c r="R8" s="4" t="e">
        <f>IF(AND(AP8=1),(#REF!*#REF!),#REF!)</f>
        <v>#REF!</v>
      </c>
      <c r="S8" s="2" t="e">
        <f>+#REF!-R8</f>
        <v>#REF!</v>
      </c>
      <c r="Z8" s="2" t="str">
        <f>IFERROR(VLOOKUP(#REF!,#REF!,2,0)," ")</f>
        <v xml:space="preserve"> </v>
      </c>
      <c r="AP8" s="2" t="str">
        <f>IFERROR(VLOOKUP(#REF!,#REF!,2,0)," ")</f>
        <v xml:space="preserve"> </v>
      </c>
      <c r="AU8" s="2" t="e">
        <f>#REF!*#REF!</f>
        <v>#REF!</v>
      </c>
      <c r="AV8" s="2" t="e">
        <f>#REF!*#REF!</f>
        <v>#REF!</v>
      </c>
      <c r="BA8" s="2" t="str">
        <f t="shared" si="0"/>
        <v xml:space="preserve"> </v>
      </c>
    </row>
    <row r="9" spans="1:53" ht="77.25" customHeight="1">
      <c r="A9" s="4">
        <v>4</v>
      </c>
      <c r="B9" s="4" t="s">
        <v>108</v>
      </c>
      <c r="C9" s="4" t="s">
        <v>34</v>
      </c>
      <c r="D9" s="4" t="s">
        <v>205</v>
      </c>
      <c r="E9" s="4" t="s">
        <v>206</v>
      </c>
      <c r="F9" s="4" t="s">
        <v>207</v>
      </c>
      <c r="G9" s="4"/>
      <c r="H9" s="4"/>
      <c r="I9" s="4"/>
      <c r="J9" s="4"/>
      <c r="K9" s="4"/>
      <c r="L9" s="6"/>
      <c r="M9" s="6"/>
      <c r="P9" s="2" t="e">
        <f>#REF!-Q9</f>
        <v>#REF!</v>
      </c>
      <c r="Q9" s="4" t="e">
        <f>IF(AND(AP9=2),(#REF!*#REF!),#REF!)</f>
        <v>#REF!</v>
      </c>
      <c r="R9" s="4" t="e">
        <f>IF(AND(AP9=1),(#REF!*#REF!),#REF!)</f>
        <v>#REF!</v>
      </c>
      <c r="S9" s="2" t="e">
        <f>+#REF!-R9</f>
        <v>#REF!</v>
      </c>
      <c r="Z9" s="2" t="str">
        <f>IFERROR(VLOOKUP(#REF!,#REF!,2,0)," ")</f>
        <v xml:space="preserve"> </v>
      </c>
      <c r="AP9" s="2" t="str">
        <f>IFERROR(VLOOKUP(#REF!,#REF!,2,0)," ")</f>
        <v xml:space="preserve"> </v>
      </c>
      <c r="AU9" s="2" t="e">
        <f>#REF!*#REF!</f>
        <v>#REF!</v>
      </c>
      <c r="AV9" s="2" t="e">
        <f>#REF!*#REF!</f>
        <v>#REF!</v>
      </c>
      <c r="BA9" s="2" t="str">
        <f t="shared" si="0"/>
        <v>Corrupción.</v>
      </c>
    </row>
    <row r="10" spans="1:53" ht="77.25" customHeight="1">
      <c r="A10" s="4">
        <v>5</v>
      </c>
      <c r="B10" s="4" t="s">
        <v>106</v>
      </c>
      <c r="C10" s="4" t="s">
        <v>39</v>
      </c>
      <c r="D10" s="4" t="s">
        <v>208</v>
      </c>
      <c r="E10" s="4" t="s">
        <v>209</v>
      </c>
      <c r="F10" s="4" t="s">
        <v>210</v>
      </c>
      <c r="G10" s="4"/>
      <c r="H10" s="4"/>
      <c r="I10" s="4"/>
      <c r="J10" s="4"/>
      <c r="K10" s="4"/>
      <c r="L10" s="6"/>
      <c r="M10" s="6"/>
      <c r="P10" s="2" t="e">
        <f>#REF!-Q10</f>
        <v>#REF!</v>
      </c>
      <c r="Q10" s="4" t="e">
        <f>IF(AND(AP10=2),(#REF!*#REF!),#REF!)</f>
        <v>#REF!</v>
      </c>
      <c r="R10" s="4" t="e">
        <f>IF(AND(AP10=1),(#REF!*#REF!),#REF!)</f>
        <v>#REF!</v>
      </c>
      <c r="S10" s="2" t="e">
        <f>+#REF!-R10</f>
        <v>#REF!</v>
      </c>
      <c r="Z10" s="2" t="str">
        <f>IFERROR(VLOOKUP(#REF!,#REF!,2,0)," ")</f>
        <v xml:space="preserve"> </v>
      </c>
      <c r="AP10" s="2" t="str">
        <f>IFERROR(VLOOKUP(#REF!,#REF!,2,0)," ")</f>
        <v xml:space="preserve"> </v>
      </c>
      <c r="AU10" s="2" t="e">
        <f>#REF!*#REF!</f>
        <v>#REF!</v>
      </c>
      <c r="AV10" s="2" t="e">
        <f>#REF!*#REF!</f>
        <v>#REF!</v>
      </c>
      <c r="BA10" s="2" t="str">
        <f t="shared" si="0"/>
        <v xml:space="preserve"> </v>
      </c>
    </row>
    <row r="11" spans="1:53" ht="77.25" customHeight="1">
      <c r="A11" s="4">
        <v>6</v>
      </c>
      <c r="B11" s="4" t="s">
        <v>106</v>
      </c>
      <c r="C11" s="4" t="s">
        <v>39</v>
      </c>
      <c r="D11" s="4" t="s">
        <v>211</v>
      </c>
      <c r="E11" s="4" t="s">
        <v>212</v>
      </c>
      <c r="F11" s="4" t="s">
        <v>213</v>
      </c>
      <c r="G11" s="4"/>
      <c r="H11" s="4"/>
      <c r="I11" s="4"/>
      <c r="J11" s="4"/>
      <c r="K11" s="4"/>
      <c r="L11" s="6"/>
      <c r="M11" s="6"/>
      <c r="P11" s="2" t="e">
        <f>#REF!-Q11</f>
        <v>#REF!</v>
      </c>
      <c r="Q11" s="4" t="e">
        <f>IF(AND(AP11=2),(#REF!*#REF!),#REF!)</f>
        <v>#REF!</v>
      </c>
      <c r="R11" s="4" t="e">
        <f>IF(AND(AP11=1),(#REF!*#REF!),#REF!)</f>
        <v>#REF!</v>
      </c>
      <c r="S11" s="2" t="e">
        <f>+#REF!-R11</f>
        <v>#REF!</v>
      </c>
      <c r="Z11" s="2" t="str">
        <f>IFERROR(VLOOKUP(#REF!,#REF!,2,0)," ")</f>
        <v xml:space="preserve"> </v>
      </c>
      <c r="AP11" s="2" t="str">
        <f>IFERROR(VLOOKUP(#REF!,#REF!,2,0)," ")</f>
        <v xml:space="preserve"> </v>
      </c>
      <c r="AU11" s="2" t="e">
        <f>#REF!*#REF!</f>
        <v>#REF!</v>
      </c>
      <c r="AV11" s="2" t="e">
        <f>#REF!*#REF!</f>
        <v>#REF!</v>
      </c>
      <c r="BA11" s="2" t="str">
        <f t="shared" si="0"/>
        <v xml:space="preserve"> </v>
      </c>
    </row>
    <row r="12" spans="1:53" ht="77.25" customHeight="1">
      <c r="A12" s="4">
        <v>7</v>
      </c>
      <c r="B12" s="4" t="s">
        <v>106</v>
      </c>
      <c r="C12" s="4" t="s">
        <v>39</v>
      </c>
      <c r="D12" s="4" t="s">
        <v>214</v>
      </c>
      <c r="E12" s="4" t="s">
        <v>215</v>
      </c>
      <c r="F12" s="4" t="s">
        <v>216</v>
      </c>
      <c r="G12" s="4"/>
      <c r="H12" s="4"/>
      <c r="I12" s="4"/>
      <c r="J12" s="4"/>
      <c r="K12" s="4"/>
      <c r="L12" s="6"/>
      <c r="M12" s="6"/>
      <c r="P12" s="2" t="e">
        <f>#REF!-Q12</f>
        <v>#REF!</v>
      </c>
      <c r="Q12" s="4" t="e">
        <f>IF(AND(AP12=2),(#REF!*#REF!),#REF!)</f>
        <v>#REF!</v>
      </c>
      <c r="R12" s="4" t="e">
        <f>IF(AND(AP12=1),(#REF!*#REF!),#REF!)</f>
        <v>#REF!</v>
      </c>
      <c r="S12" s="2" t="e">
        <f>+#REF!-R12</f>
        <v>#REF!</v>
      </c>
      <c r="Z12" s="2" t="str">
        <f>IFERROR(VLOOKUP(#REF!,#REF!,2,0)," ")</f>
        <v xml:space="preserve"> </v>
      </c>
      <c r="AP12" s="2" t="str">
        <f>IFERROR(VLOOKUP(#REF!,#REF!,2,0)," ")</f>
        <v xml:space="preserve"> </v>
      </c>
      <c r="AU12" s="2" t="e">
        <f>#REF!*#REF!</f>
        <v>#REF!</v>
      </c>
      <c r="AV12" s="2" t="e">
        <f>#REF!*#REF!</f>
        <v>#REF!</v>
      </c>
      <c r="BA12" s="2" t="str">
        <f t="shared" si="0"/>
        <v xml:space="preserve"> </v>
      </c>
    </row>
    <row r="13" spans="1:53" ht="77.25" customHeight="1">
      <c r="A13" s="4">
        <v>8</v>
      </c>
      <c r="B13" s="4" t="s">
        <v>106</v>
      </c>
      <c r="C13" s="4" t="s">
        <v>39</v>
      </c>
      <c r="D13" s="4" t="s">
        <v>217</v>
      </c>
      <c r="E13" s="4" t="s">
        <v>218</v>
      </c>
      <c r="F13" s="4" t="s">
        <v>219</v>
      </c>
      <c r="G13" s="4"/>
      <c r="H13" s="4"/>
      <c r="I13" s="4"/>
      <c r="J13" s="4"/>
      <c r="K13" s="4"/>
      <c r="L13" s="6"/>
      <c r="M13" s="6"/>
      <c r="P13" s="2" t="e">
        <f>#REF!-Q13</f>
        <v>#REF!</v>
      </c>
      <c r="Q13" s="4" t="e">
        <f>IF(AND(AP13=2),(#REF!*#REF!),#REF!)</f>
        <v>#REF!</v>
      </c>
      <c r="R13" s="4" t="e">
        <f>IF(AND(AP13=1),(#REF!*#REF!),#REF!)</f>
        <v>#REF!</v>
      </c>
      <c r="S13" s="2" t="e">
        <f>+#REF!-R13</f>
        <v>#REF!</v>
      </c>
      <c r="Z13" s="2" t="str">
        <f>IFERROR(VLOOKUP(#REF!,#REF!,2,0)," ")</f>
        <v xml:space="preserve"> </v>
      </c>
      <c r="AP13" s="2" t="str">
        <f>IFERROR(VLOOKUP(#REF!,#REF!,2,0)," ")</f>
        <v xml:space="preserve"> </v>
      </c>
      <c r="AU13" s="2" t="e">
        <f>#REF!*#REF!</f>
        <v>#REF!</v>
      </c>
      <c r="AV13" s="2" t="e">
        <f>#REF!*#REF!</f>
        <v>#REF!</v>
      </c>
      <c r="BA13" s="2" t="str">
        <f t="shared" si="0"/>
        <v xml:space="preserve"> </v>
      </c>
    </row>
    <row r="14" spans="1:53" ht="77.25" customHeight="1">
      <c r="A14" s="4">
        <v>9</v>
      </c>
      <c r="B14" s="4" t="s">
        <v>106</v>
      </c>
      <c r="C14" s="4" t="s">
        <v>39</v>
      </c>
      <c r="D14" s="4" t="s">
        <v>220</v>
      </c>
      <c r="E14" s="4" t="s">
        <v>221</v>
      </c>
      <c r="F14" s="4" t="s">
        <v>222</v>
      </c>
      <c r="G14" s="4"/>
      <c r="H14" s="4"/>
      <c r="I14" s="4"/>
      <c r="J14" s="4"/>
      <c r="K14" s="4"/>
      <c r="L14" s="6"/>
      <c r="M14" s="6"/>
      <c r="P14" s="2" t="e">
        <f>#REF!-Q14</f>
        <v>#REF!</v>
      </c>
      <c r="Q14" s="4" t="e">
        <f>IF(AND(AP14=2),(#REF!*#REF!),#REF!)</f>
        <v>#REF!</v>
      </c>
      <c r="R14" s="4" t="e">
        <f>IF(AND(AP14=1),(#REF!*#REF!),#REF!)</f>
        <v>#REF!</v>
      </c>
      <c r="S14" s="2" t="e">
        <f>+#REF!-R14</f>
        <v>#REF!</v>
      </c>
      <c r="Z14" s="2" t="str">
        <f>IFERROR(VLOOKUP(#REF!,#REF!,2,0)," ")</f>
        <v xml:space="preserve"> </v>
      </c>
      <c r="AP14" s="2" t="str">
        <f>IFERROR(VLOOKUP(#REF!,#REF!,2,0)," ")</f>
        <v xml:space="preserve"> </v>
      </c>
      <c r="AU14" s="2" t="e">
        <f>#REF!*#REF!</f>
        <v>#REF!</v>
      </c>
      <c r="AV14" s="2" t="e">
        <f>#REF!*#REF!</f>
        <v>#REF!</v>
      </c>
      <c r="BA14" s="2" t="str">
        <f t="shared" si="0"/>
        <v xml:space="preserve"> </v>
      </c>
    </row>
    <row r="15" spans="1:53" ht="77.25" customHeight="1">
      <c r="A15" s="4">
        <v>10</v>
      </c>
      <c r="B15" s="4" t="s">
        <v>106</v>
      </c>
      <c r="C15" s="4" t="s">
        <v>39</v>
      </c>
      <c r="D15" s="4" t="s">
        <v>223</v>
      </c>
      <c r="E15" s="4" t="s">
        <v>224</v>
      </c>
      <c r="F15" s="4" t="s">
        <v>225</v>
      </c>
      <c r="G15" s="4"/>
      <c r="H15" s="4"/>
      <c r="I15" s="4"/>
      <c r="J15" s="4"/>
      <c r="K15" s="4"/>
      <c r="L15" s="6"/>
      <c r="M15" s="6"/>
      <c r="P15" s="2" t="e">
        <f>#REF!-Q15</f>
        <v>#REF!</v>
      </c>
      <c r="Q15" s="4" t="e">
        <f>IF(AND(AP15=2),(#REF!*#REF!),#REF!)</f>
        <v>#REF!</v>
      </c>
      <c r="R15" s="4" t="e">
        <f>IF(AND(AP15=1),(#REF!*#REF!),#REF!)</f>
        <v>#REF!</v>
      </c>
      <c r="S15" s="2" t="e">
        <f>+#REF!-R15</f>
        <v>#REF!</v>
      </c>
      <c r="Z15" s="2" t="str">
        <f>IFERROR(VLOOKUP(#REF!,#REF!,2,0)," ")</f>
        <v xml:space="preserve"> </v>
      </c>
      <c r="AP15" s="2" t="str">
        <f>IFERROR(VLOOKUP(#REF!,#REF!,2,0)," ")</f>
        <v xml:space="preserve"> </v>
      </c>
      <c r="AU15" s="2" t="e">
        <f>#REF!*#REF!</f>
        <v>#REF!</v>
      </c>
      <c r="AV15" s="2" t="e">
        <f>#REF!*#REF!</f>
        <v>#REF!</v>
      </c>
      <c r="BA15" s="2" t="str">
        <f t="shared" si="0"/>
        <v xml:space="preserve"> </v>
      </c>
    </row>
    <row r="16" spans="1:53" ht="77.25" customHeight="1">
      <c r="A16" s="4">
        <v>11</v>
      </c>
      <c r="B16" s="4" t="s">
        <v>107</v>
      </c>
      <c r="C16" s="4" t="s">
        <v>39</v>
      </c>
      <c r="D16" s="4" t="s">
        <v>226</v>
      </c>
      <c r="E16" s="4" t="s">
        <v>227</v>
      </c>
      <c r="F16" s="4" t="s">
        <v>228</v>
      </c>
      <c r="G16" s="4"/>
      <c r="H16" s="4"/>
      <c r="I16" s="4"/>
      <c r="J16" s="4"/>
      <c r="K16" s="4"/>
      <c r="L16" s="6"/>
      <c r="M16" s="6"/>
      <c r="P16" s="2" t="e">
        <f>#REF!-Q16</f>
        <v>#REF!</v>
      </c>
      <c r="Q16" s="4" t="e">
        <f>IF(AND(AP16=2),(#REF!*#REF!),#REF!)</f>
        <v>#REF!</v>
      </c>
      <c r="R16" s="4" t="e">
        <f>IF(AND(AP16=1),(#REF!*#REF!),#REF!)</f>
        <v>#REF!</v>
      </c>
      <c r="S16" s="2" t="e">
        <f>+#REF!-R16</f>
        <v>#REF!</v>
      </c>
      <c r="Z16" s="2" t="str">
        <f>IFERROR(VLOOKUP(#REF!,#REF!,2,0)," ")</f>
        <v xml:space="preserve"> </v>
      </c>
      <c r="AP16" s="2" t="str">
        <f>IFERROR(VLOOKUP(#REF!,#REF!,2,0)," ")</f>
        <v xml:space="preserve"> </v>
      </c>
      <c r="AU16" s="2" t="e">
        <f>#REF!*#REF!</f>
        <v>#REF!</v>
      </c>
      <c r="AV16" s="2" t="e">
        <f>#REF!*#REF!</f>
        <v>#REF!</v>
      </c>
      <c r="BA16" s="2" t="str">
        <f t="shared" si="0"/>
        <v xml:space="preserve"> </v>
      </c>
    </row>
    <row r="17" spans="1:53" ht="77.25" customHeight="1">
      <c r="A17" s="4">
        <v>12</v>
      </c>
      <c r="B17" s="4" t="s">
        <v>108</v>
      </c>
      <c r="C17" s="4" t="s">
        <v>20</v>
      </c>
      <c r="D17" s="4" t="s">
        <v>229</v>
      </c>
      <c r="E17" s="4" t="s">
        <v>230</v>
      </c>
      <c r="F17" s="4" t="s">
        <v>231</v>
      </c>
      <c r="G17" s="4"/>
      <c r="H17" s="4"/>
      <c r="I17" s="4"/>
      <c r="J17" s="4"/>
      <c r="K17" s="4"/>
      <c r="L17" s="6"/>
      <c r="M17" s="6"/>
      <c r="P17" s="2" t="e">
        <f>#REF!-Q17</f>
        <v>#REF!</v>
      </c>
      <c r="Q17" s="4" t="e">
        <f>IF(AND(AP17=2),(#REF!*#REF!),#REF!)</f>
        <v>#REF!</v>
      </c>
      <c r="R17" s="4" t="e">
        <f>IF(AND(AP17=1),(#REF!*#REF!),#REF!)</f>
        <v>#REF!</v>
      </c>
      <c r="S17" s="2" t="e">
        <f>+#REF!-R17</f>
        <v>#REF!</v>
      </c>
      <c r="Z17" s="2" t="str">
        <f>IFERROR(VLOOKUP(#REF!,#REF!,2,0)," ")</f>
        <v xml:space="preserve"> </v>
      </c>
      <c r="AP17" s="2" t="str">
        <f>IFERROR(VLOOKUP(#REF!,#REF!,2,0)," ")</f>
        <v xml:space="preserve"> </v>
      </c>
      <c r="AU17" s="2" t="e">
        <f>#REF!*#REF!</f>
        <v>#REF!</v>
      </c>
      <c r="AV17" s="2" t="e">
        <f>#REF!*#REF!</f>
        <v>#REF!</v>
      </c>
      <c r="BA17" s="2" t="str">
        <f t="shared" si="0"/>
        <v>Corrupción.</v>
      </c>
    </row>
    <row r="18" spans="1:53" ht="77.25" customHeight="1">
      <c r="A18" s="4">
        <v>13</v>
      </c>
      <c r="B18" s="4" t="s">
        <v>108</v>
      </c>
      <c r="C18" s="4" t="s">
        <v>20</v>
      </c>
      <c r="D18" s="4" t="s">
        <v>232</v>
      </c>
      <c r="E18" s="4" t="s">
        <v>233</v>
      </c>
      <c r="F18" s="4" t="s">
        <v>234</v>
      </c>
      <c r="G18" s="4"/>
      <c r="H18" s="4"/>
      <c r="I18" s="4"/>
      <c r="J18" s="4"/>
      <c r="K18" s="4"/>
      <c r="L18" s="6"/>
      <c r="M18" s="6"/>
      <c r="P18" s="2" t="e">
        <f>#REF!-Q18</f>
        <v>#REF!</v>
      </c>
      <c r="Q18" s="4" t="e">
        <f>IF(AND(AP18=2),(#REF!*#REF!),#REF!)</f>
        <v>#REF!</v>
      </c>
      <c r="R18" s="4" t="e">
        <f>IF(AND(AP18=1),(#REF!*#REF!),#REF!)</f>
        <v>#REF!</v>
      </c>
      <c r="S18" s="2" t="e">
        <f>+#REF!-R18</f>
        <v>#REF!</v>
      </c>
      <c r="Z18" s="2" t="str">
        <f>IFERROR(VLOOKUP(#REF!,#REF!,2,0)," ")</f>
        <v xml:space="preserve"> </v>
      </c>
      <c r="AP18" s="2" t="str">
        <f>IFERROR(VLOOKUP(#REF!,#REF!,2,0)," ")</f>
        <v xml:space="preserve"> </v>
      </c>
      <c r="AU18" s="2" t="e">
        <f>#REF!*#REF!</f>
        <v>#REF!</v>
      </c>
      <c r="AV18" s="2" t="e">
        <f>#REF!*#REF!</f>
        <v>#REF!</v>
      </c>
      <c r="BA18" s="2" t="str">
        <f t="shared" si="0"/>
        <v>Corrupción.</v>
      </c>
    </row>
    <row r="19" spans="1:53" ht="77.25" customHeight="1">
      <c r="A19" s="4">
        <v>14</v>
      </c>
      <c r="B19" s="4" t="s">
        <v>106</v>
      </c>
      <c r="C19" s="4" t="s">
        <v>20</v>
      </c>
      <c r="D19" s="4" t="s">
        <v>235</v>
      </c>
      <c r="E19" s="4" t="s">
        <v>236</v>
      </c>
      <c r="F19" s="4" t="s">
        <v>237</v>
      </c>
      <c r="G19" s="4"/>
      <c r="H19" s="4"/>
      <c r="I19" s="4"/>
      <c r="J19" s="4"/>
      <c r="K19" s="4"/>
      <c r="L19" s="6"/>
      <c r="M19" s="6"/>
      <c r="P19" s="2" t="e">
        <f>#REF!-Q19</f>
        <v>#REF!</v>
      </c>
      <c r="Q19" s="4" t="e">
        <f>IF(AND(AP19=2),(#REF!*#REF!),#REF!)</f>
        <v>#REF!</v>
      </c>
      <c r="R19" s="4" t="e">
        <f>IF(AND(AP19=1),(#REF!*#REF!),#REF!)</f>
        <v>#REF!</v>
      </c>
      <c r="S19" s="2" t="e">
        <f>+#REF!-R19</f>
        <v>#REF!</v>
      </c>
      <c r="Z19" s="2" t="str">
        <f>IFERROR(VLOOKUP(#REF!,#REF!,2,0)," ")</f>
        <v xml:space="preserve"> </v>
      </c>
      <c r="AP19" s="2" t="str">
        <f>IFERROR(VLOOKUP(#REF!,#REF!,2,0)," ")</f>
        <v xml:space="preserve"> </v>
      </c>
      <c r="AU19" s="2" t="e">
        <f>#REF!*#REF!</f>
        <v>#REF!</v>
      </c>
      <c r="AV19" s="2" t="e">
        <f>#REF!*#REF!</f>
        <v>#REF!</v>
      </c>
      <c r="BA19" s="2" t="str">
        <f t="shared" si="0"/>
        <v xml:space="preserve"> </v>
      </c>
    </row>
    <row r="20" spans="1:53" ht="77.25" customHeight="1">
      <c r="A20" s="4">
        <v>15</v>
      </c>
      <c r="B20" s="4" t="s">
        <v>106</v>
      </c>
      <c r="C20" s="4" t="s">
        <v>20</v>
      </c>
      <c r="D20" s="4" t="s">
        <v>238</v>
      </c>
      <c r="E20" s="4" t="s">
        <v>239</v>
      </c>
      <c r="F20" s="4" t="s">
        <v>240</v>
      </c>
      <c r="G20" s="4"/>
      <c r="H20" s="4"/>
      <c r="I20" s="4"/>
      <c r="J20" s="4"/>
      <c r="K20" s="4"/>
      <c r="L20" s="6"/>
      <c r="M20" s="6"/>
      <c r="P20" s="2" t="e">
        <f>#REF!-Q20</f>
        <v>#REF!</v>
      </c>
      <c r="Q20" s="4" t="e">
        <f>IF(AND(AP20=2),(#REF!*#REF!),#REF!)</f>
        <v>#REF!</v>
      </c>
      <c r="R20" s="4" t="e">
        <f>IF(AND(AP20=1),(#REF!*#REF!),#REF!)</f>
        <v>#REF!</v>
      </c>
      <c r="S20" s="2" t="e">
        <f>+#REF!-R20</f>
        <v>#REF!</v>
      </c>
      <c r="Z20" s="2" t="str">
        <f>IFERROR(VLOOKUP(#REF!,#REF!,2,0)," ")</f>
        <v xml:space="preserve"> </v>
      </c>
      <c r="AP20" s="2" t="str">
        <f>IFERROR(VLOOKUP(#REF!,#REF!,2,0)," ")</f>
        <v xml:space="preserve"> </v>
      </c>
      <c r="AU20" s="2" t="e">
        <f>#REF!*#REF!</f>
        <v>#REF!</v>
      </c>
      <c r="AV20" s="2" t="e">
        <f>#REF!*#REF!</f>
        <v>#REF!</v>
      </c>
      <c r="BA20" s="2" t="str">
        <f t="shared" si="0"/>
        <v xml:space="preserve"> </v>
      </c>
    </row>
    <row r="21" spans="1:53" ht="77.25" customHeight="1">
      <c r="A21" s="4">
        <v>16</v>
      </c>
      <c r="B21" s="4" t="s">
        <v>106</v>
      </c>
      <c r="C21" s="4" t="s">
        <v>20</v>
      </c>
      <c r="D21" s="4" t="s">
        <v>241</v>
      </c>
      <c r="E21" s="4" t="s">
        <v>242</v>
      </c>
      <c r="F21" s="4" t="s">
        <v>243</v>
      </c>
      <c r="G21" s="4"/>
      <c r="H21" s="4"/>
      <c r="I21" s="4"/>
      <c r="J21" s="4"/>
      <c r="K21" s="4"/>
      <c r="L21" s="6"/>
      <c r="M21" s="6"/>
      <c r="P21" s="2" t="e">
        <f>#REF!-Q21</f>
        <v>#REF!</v>
      </c>
      <c r="Q21" s="4" t="e">
        <f>IF(AND(AP21=2),(#REF!*#REF!),#REF!)</f>
        <v>#REF!</v>
      </c>
      <c r="R21" s="4" t="e">
        <f>IF(AND(AP21=1),(#REF!*#REF!),#REF!)</f>
        <v>#REF!</v>
      </c>
      <c r="S21" s="2" t="e">
        <f>+#REF!-R21</f>
        <v>#REF!</v>
      </c>
      <c r="Z21" s="2" t="str">
        <f>IFERROR(VLOOKUP(#REF!,#REF!,2,0)," ")</f>
        <v xml:space="preserve"> </v>
      </c>
      <c r="AP21" s="2" t="str">
        <f>IFERROR(VLOOKUP(#REF!,#REF!,2,0)," ")</f>
        <v xml:space="preserve"> </v>
      </c>
      <c r="AU21" s="2" t="e">
        <f>#REF!*#REF!</f>
        <v>#REF!</v>
      </c>
      <c r="AV21" s="2" t="e">
        <f>#REF!*#REF!</f>
        <v>#REF!</v>
      </c>
      <c r="BA21" s="2" t="str">
        <f t="shared" si="0"/>
        <v xml:space="preserve"> </v>
      </c>
    </row>
    <row r="22" spans="1:53" ht="77.25" customHeight="1">
      <c r="A22" s="4">
        <v>17</v>
      </c>
      <c r="B22" s="4" t="s">
        <v>108</v>
      </c>
      <c r="C22" s="4" t="s">
        <v>20</v>
      </c>
      <c r="D22" s="4" t="s">
        <v>244</v>
      </c>
      <c r="E22" s="4" t="s">
        <v>245</v>
      </c>
      <c r="F22" s="4" t="s">
        <v>246</v>
      </c>
      <c r="G22" s="4"/>
      <c r="H22" s="4"/>
      <c r="I22" s="4"/>
      <c r="J22" s="4"/>
      <c r="K22" s="4"/>
      <c r="L22" s="6"/>
      <c r="M22" s="6"/>
      <c r="P22" s="2" t="e">
        <f>#REF!-Q22</f>
        <v>#REF!</v>
      </c>
      <c r="Q22" s="4" t="e">
        <f>IF(AND(AP22=2),(#REF!*#REF!),#REF!)</f>
        <v>#REF!</v>
      </c>
      <c r="R22" s="4" t="e">
        <f>IF(AND(AP22=1),(#REF!*#REF!),#REF!)</f>
        <v>#REF!</v>
      </c>
      <c r="S22" s="2" t="e">
        <f>+#REF!-R22</f>
        <v>#REF!</v>
      </c>
      <c r="Z22" s="2" t="str">
        <f>IFERROR(VLOOKUP(#REF!,#REF!,2,0)," ")</f>
        <v xml:space="preserve"> </v>
      </c>
      <c r="AP22" s="2" t="str">
        <f>IFERROR(VLOOKUP(#REF!,#REF!,2,0)," ")</f>
        <v xml:space="preserve"> </v>
      </c>
      <c r="AU22" s="2" t="e">
        <f>#REF!*#REF!</f>
        <v>#REF!</v>
      </c>
      <c r="AV22" s="2" t="e">
        <f>#REF!*#REF!</f>
        <v>#REF!</v>
      </c>
      <c r="BA22" s="2" t="str">
        <f t="shared" si="0"/>
        <v>Corrupción.</v>
      </c>
    </row>
    <row r="23" spans="1:53" ht="77.25" customHeight="1">
      <c r="A23" s="4">
        <v>18</v>
      </c>
      <c r="B23" s="4" t="s">
        <v>106</v>
      </c>
      <c r="C23" s="4" t="s">
        <v>20</v>
      </c>
      <c r="D23" s="4" t="s">
        <v>247</v>
      </c>
      <c r="E23" s="4" t="s">
        <v>248</v>
      </c>
      <c r="F23" s="4" t="s">
        <v>249</v>
      </c>
      <c r="G23" s="4"/>
      <c r="H23" s="4"/>
      <c r="I23" s="4"/>
      <c r="J23" s="4"/>
      <c r="K23" s="4"/>
      <c r="L23" s="6"/>
      <c r="M23" s="6"/>
      <c r="P23" s="2" t="e">
        <f>#REF!-Q23</f>
        <v>#REF!</v>
      </c>
      <c r="Q23" s="4" t="e">
        <f>IF(AND(AP23=2),(#REF!*#REF!),#REF!)</f>
        <v>#REF!</v>
      </c>
      <c r="R23" s="4" t="e">
        <f>IF(AND(AP23=1),(#REF!*#REF!),#REF!)</f>
        <v>#REF!</v>
      </c>
      <c r="S23" s="2" t="e">
        <f>+#REF!-R23</f>
        <v>#REF!</v>
      </c>
      <c r="Z23" s="2" t="str">
        <f>IFERROR(VLOOKUP(#REF!,#REF!,2,0)," ")</f>
        <v xml:space="preserve"> </v>
      </c>
      <c r="AP23" s="2" t="str">
        <f>IFERROR(VLOOKUP(#REF!,#REF!,2,0)," ")</f>
        <v xml:space="preserve"> </v>
      </c>
      <c r="AU23" s="2" t="e">
        <f>#REF!*#REF!</f>
        <v>#REF!</v>
      </c>
      <c r="AV23" s="2" t="e">
        <f>#REF!*#REF!</f>
        <v>#REF!</v>
      </c>
      <c r="BA23" s="2" t="str">
        <f t="shared" si="0"/>
        <v xml:space="preserve"> </v>
      </c>
    </row>
    <row r="24" spans="1:53" ht="77.25" customHeight="1">
      <c r="A24" s="4">
        <v>19</v>
      </c>
      <c r="B24" s="4" t="s">
        <v>107</v>
      </c>
      <c r="C24" s="4" t="s">
        <v>20</v>
      </c>
      <c r="D24" s="4" t="s">
        <v>250</v>
      </c>
      <c r="E24" s="4" t="s">
        <v>251</v>
      </c>
      <c r="F24" s="4" t="s">
        <v>252</v>
      </c>
      <c r="G24" s="4"/>
      <c r="H24" s="4"/>
      <c r="I24" s="4"/>
      <c r="J24" s="4"/>
      <c r="K24" s="4"/>
      <c r="L24" s="6"/>
      <c r="M24" s="6"/>
      <c r="P24" s="2" t="e">
        <f>#REF!-Q24</f>
        <v>#REF!</v>
      </c>
      <c r="Q24" s="4" t="e">
        <f>IF(AND(AP24=2),(#REF!*#REF!),#REF!)</f>
        <v>#REF!</v>
      </c>
      <c r="R24" s="4" t="e">
        <f>IF(AND(AP24=1),(#REF!*#REF!),#REF!)</f>
        <v>#REF!</v>
      </c>
      <c r="S24" s="2" t="e">
        <f>+#REF!-R24</f>
        <v>#REF!</v>
      </c>
      <c r="Z24" s="2" t="str">
        <f>IFERROR(VLOOKUP(#REF!,#REF!,2,0)," ")</f>
        <v xml:space="preserve"> </v>
      </c>
      <c r="AP24" s="2" t="str">
        <f>IFERROR(VLOOKUP(#REF!,#REF!,2,0)," ")</f>
        <v xml:space="preserve"> </v>
      </c>
      <c r="AU24" s="2" t="e">
        <f>#REF!*#REF!</f>
        <v>#REF!</v>
      </c>
      <c r="AV24" s="2" t="e">
        <f>#REF!*#REF!</f>
        <v>#REF!</v>
      </c>
      <c r="BA24" s="2" t="str">
        <f t="shared" si="0"/>
        <v xml:space="preserve"> </v>
      </c>
    </row>
    <row r="25" spans="1:53" ht="77.25" customHeight="1">
      <c r="A25" s="4">
        <v>20</v>
      </c>
      <c r="B25" s="4" t="s">
        <v>106</v>
      </c>
      <c r="C25" s="4" t="s">
        <v>38</v>
      </c>
      <c r="D25" s="4" t="s">
        <v>253</v>
      </c>
      <c r="E25" s="4" t="s">
        <v>254</v>
      </c>
      <c r="F25" s="4" t="s">
        <v>255</v>
      </c>
      <c r="G25" s="4"/>
      <c r="H25" s="9"/>
      <c r="I25" s="4"/>
      <c r="J25" s="4"/>
      <c r="K25" s="4"/>
      <c r="L25" s="6"/>
      <c r="M25" s="6"/>
      <c r="P25" s="2" t="e">
        <f>#REF!-Q25</f>
        <v>#REF!</v>
      </c>
      <c r="Q25" s="4" t="e">
        <f>IF(AND(AP25=2),(#REF!*#REF!),#REF!)</f>
        <v>#REF!</v>
      </c>
      <c r="R25" s="4" t="e">
        <f>IF(AND(AP25=1),(#REF!*#REF!),#REF!)</f>
        <v>#REF!</v>
      </c>
      <c r="S25" s="2" t="e">
        <f>+#REF!-R25</f>
        <v>#REF!</v>
      </c>
      <c r="Z25" s="2" t="str">
        <f>IFERROR(VLOOKUP(#REF!,#REF!,2,0)," ")</f>
        <v xml:space="preserve"> </v>
      </c>
      <c r="AP25" s="2" t="str">
        <f>IFERROR(VLOOKUP(#REF!,#REF!,2,0)," ")</f>
        <v xml:space="preserve"> </v>
      </c>
      <c r="AU25" s="2" t="e">
        <f>#REF!*#REF!</f>
        <v>#REF!</v>
      </c>
      <c r="AV25" s="2" t="e">
        <f>#REF!*#REF!</f>
        <v>#REF!</v>
      </c>
      <c r="BA25" s="2" t="str">
        <f t="shared" si="0"/>
        <v xml:space="preserve"> </v>
      </c>
    </row>
    <row r="26" spans="1:53" ht="77.25" customHeight="1">
      <c r="A26" s="4">
        <v>21</v>
      </c>
      <c r="B26" s="4" t="s">
        <v>106</v>
      </c>
      <c r="C26" s="4" t="s">
        <v>38</v>
      </c>
      <c r="D26" s="4" t="s">
        <v>256</v>
      </c>
      <c r="E26" s="4" t="s">
        <v>257</v>
      </c>
      <c r="F26" s="4" t="s">
        <v>258</v>
      </c>
      <c r="G26" s="4"/>
      <c r="H26" s="4"/>
      <c r="I26" s="4"/>
      <c r="J26" s="4"/>
      <c r="K26" s="4"/>
      <c r="L26" s="6"/>
      <c r="M26" s="6"/>
      <c r="P26" s="2" t="e">
        <f>#REF!-Q26</f>
        <v>#REF!</v>
      </c>
      <c r="Q26" s="4" t="e">
        <f>IF(AND(AP26=2),(#REF!*#REF!),#REF!)</f>
        <v>#REF!</v>
      </c>
      <c r="R26" s="4" t="e">
        <f>IF(AND(AP26=1),(#REF!*#REF!),#REF!)</f>
        <v>#REF!</v>
      </c>
      <c r="S26" s="2" t="e">
        <f>+#REF!-R26</f>
        <v>#REF!</v>
      </c>
      <c r="Z26" s="2" t="str">
        <f>IFERROR(VLOOKUP(#REF!,#REF!,2,0)," ")</f>
        <v xml:space="preserve"> </v>
      </c>
      <c r="AP26" s="2" t="str">
        <f>IFERROR(VLOOKUP(#REF!,#REF!,2,0)," ")</f>
        <v xml:space="preserve"> </v>
      </c>
      <c r="AU26" s="2" t="e">
        <f>#REF!*#REF!</f>
        <v>#REF!</v>
      </c>
      <c r="AV26" s="2" t="e">
        <f>#REF!*#REF!</f>
        <v>#REF!</v>
      </c>
      <c r="BA26" s="2" t="str">
        <f t="shared" si="0"/>
        <v xml:space="preserve"> </v>
      </c>
    </row>
    <row r="27" spans="1:53" ht="77.25" customHeight="1">
      <c r="A27" s="4">
        <v>22</v>
      </c>
      <c r="B27" s="4" t="s">
        <v>106</v>
      </c>
      <c r="C27" s="4" t="s">
        <v>38</v>
      </c>
      <c r="D27" s="4" t="s">
        <v>259</v>
      </c>
      <c r="E27" s="4" t="s">
        <v>260</v>
      </c>
      <c r="F27" s="4" t="s">
        <v>261</v>
      </c>
      <c r="G27" s="4"/>
      <c r="H27" s="4"/>
      <c r="I27" s="4"/>
      <c r="J27" s="4"/>
      <c r="K27" s="4"/>
      <c r="L27" s="6"/>
      <c r="M27" s="6"/>
      <c r="P27" s="2" t="e">
        <f>#REF!-Q27</f>
        <v>#REF!</v>
      </c>
      <c r="Q27" s="4" t="e">
        <f>IF(AND(AP27=2),(#REF!*#REF!),#REF!)</f>
        <v>#REF!</v>
      </c>
      <c r="R27" s="4" t="e">
        <f>IF(AND(AP27=1),(#REF!*#REF!),#REF!)</f>
        <v>#REF!</v>
      </c>
      <c r="S27" s="2" t="e">
        <f>+#REF!-R27</f>
        <v>#REF!</v>
      </c>
      <c r="Z27" s="2" t="str">
        <f>IFERROR(VLOOKUP(#REF!,#REF!,2,0)," ")</f>
        <v xml:space="preserve"> </v>
      </c>
      <c r="AP27" s="2" t="str">
        <f>IFERROR(VLOOKUP(#REF!,#REF!,2,0)," ")</f>
        <v xml:space="preserve"> </v>
      </c>
      <c r="AU27" s="2" t="e">
        <f>#REF!*#REF!</f>
        <v>#REF!</v>
      </c>
      <c r="AV27" s="2" t="e">
        <f>#REF!*#REF!</f>
        <v>#REF!</v>
      </c>
      <c r="BA27" s="2" t="str">
        <f t="shared" si="0"/>
        <v xml:space="preserve"> </v>
      </c>
    </row>
    <row r="28" spans="1:53" ht="77.25" customHeight="1">
      <c r="A28" s="4">
        <v>23</v>
      </c>
      <c r="B28" s="4" t="s">
        <v>106</v>
      </c>
      <c r="C28" s="4" t="s">
        <v>38</v>
      </c>
      <c r="D28" s="4" t="s">
        <v>262</v>
      </c>
      <c r="E28" s="4" t="s">
        <v>263</v>
      </c>
      <c r="F28" s="4" t="s">
        <v>264</v>
      </c>
      <c r="G28" s="4"/>
      <c r="H28" s="4"/>
      <c r="I28" s="4"/>
      <c r="J28" s="4"/>
      <c r="K28" s="4"/>
      <c r="L28" s="6"/>
      <c r="M28" s="6"/>
      <c r="P28" s="2" t="e">
        <f>#REF!-Q28</f>
        <v>#REF!</v>
      </c>
      <c r="Q28" s="4" t="e">
        <f>IF(AND(AP28=2),(#REF!*#REF!),#REF!)</f>
        <v>#REF!</v>
      </c>
      <c r="R28" s="4" t="e">
        <f>IF(AND(AP28=1),(#REF!*#REF!),#REF!)</f>
        <v>#REF!</v>
      </c>
      <c r="S28" s="2" t="e">
        <f>+#REF!-R28</f>
        <v>#REF!</v>
      </c>
      <c r="Z28" s="2" t="str">
        <f>IFERROR(VLOOKUP(#REF!,#REF!,2,0)," ")</f>
        <v xml:space="preserve"> </v>
      </c>
      <c r="AP28" s="2" t="str">
        <f>IFERROR(VLOOKUP(#REF!,#REF!,2,0)," ")</f>
        <v xml:space="preserve"> </v>
      </c>
      <c r="AU28" s="2" t="e">
        <f>#REF!*#REF!</f>
        <v>#REF!</v>
      </c>
      <c r="AV28" s="2" t="e">
        <f>#REF!*#REF!</f>
        <v>#REF!</v>
      </c>
      <c r="BA28" s="2" t="str">
        <f t="shared" si="0"/>
        <v xml:space="preserve"> </v>
      </c>
    </row>
    <row r="29" spans="1:53" ht="77.25" customHeight="1">
      <c r="A29" s="4">
        <v>24</v>
      </c>
      <c r="B29" s="4" t="s">
        <v>106</v>
      </c>
      <c r="C29" s="4" t="s">
        <v>38</v>
      </c>
      <c r="D29" s="4" t="s">
        <v>265</v>
      </c>
      <c r="E29" s="4" t="s">
        <v>266</v>
      </c>
      <c r="F29" s="4" t="s">
        <v>267</v>
      </c>
      <c r="G29" s="4"/>
      <c r="H29" s="4"/>
      <c r="I29" s="4"/>
      <c r="J29" s="4"/>
      <c r="K29" s="4"/>
      <c r="L29" s="6"/>
      <c r="M29" s="6"/>
      <c r="P29" s="2" t="e">
        <f>#REF!-Q29</f>
        <v>#REF!</v>
      </c>
      <c r="Q29" s="4" t="e">
        <f>IF(AND(AP29=2),(#REF!*#REF!),#REF!)</f>
        <v>#REF!</v>
      </c>
      <c r="R29" s="4" t="e">
        <f>IF(AND(AP29=1),(#REF!*#REF!),#REF!)</f>
        <v>#REF!</v>
      </c>
      <c r="S29" s="2" t="e">
        <f>+#REF!-R29</f>
        <v>#REF!</v>
      </c>
      <c r="Z29" s="2" t="str">
        <f>IFERROR(VLOOKUP(#REF!,#REF!,2,0)," ")</f>
        <v xml:space="preserve"> </v>
      </c>
      <c r="AP29" s="2" t="str">
        <f>IFERROR(VLOOKUP(#REF!,#REF!,2,0)," ")</f>
        <v xml:space="preserve"> </v>
      </c>
      <c r="AU29" s="2" t="e">
        <f>#REF!*#REF!</f>
        <v>#REF!</v>
      </c>
      <c r="AV29" s="2" t="e">
        <f>#REF!*#REF!</f>
        <v>#REF!</v>
      </c>
      <c r="BA29" s="2" t="str">
        <f t="shared" si="0"/>
        <v xml:space="preserve"> </v>
      </c>
    </row>
    <row r="30" spans="1:53" ht="77.25" customHeight="1">
      <c r="A30" s="4">
        <v>25</v>
      </c>
      <c r="B30" s="4" t="s">
        <v>107</v>
      </c>
      <c r="C30" s="4" t="s">
        <v>38</v>
      </c>
      <c r="D30" s="4" t="s">
        <v>268</v>
      </c>
      <c r="E30" s="4" t="s">
        <v>269</v>
      </c>
      <c r="F30" s="4" t="s">
        <v>270</v>
      </c>
      <c r="G30" s="4"/>
      <c r="H30" s="4"/>
      <c r="I30" s="4"/>
      <c r="J30" s="4"/>
      <c r="K30" s="4"/>
      <c r="L30" s="6"/>
      <c r="M30" s="6"/>
      <c r="P30" s="2" t="e">
        <f>#REF!-Q30</f>
        <v>#REF!</v>
      </c>
      <c r="Q30" s="4" t="e">
        <f>IF(AND(AP30=2),(#REF!*#REF!),#REF!)</f>
        <v>#REF!</v>
      </c>
      <c r="R30" s="4" t="e">
        <f>IF(AND(AP30=1),(#REF!*#REF!),#REF!)</f>
        <v>#REF!</v>
      </c>
      <c r="S30" s="2" t="e">
        <f>+#REF!-R30</f>
        <v>#REF!</v>
      </c>
      <c r="Z30" s="2" t="str">
        <f>IFERROR(VLOOKUP(#REF!,#REF!,2,0)," ")</f>
        <v xml:space="preserve"> </v>
      </c>
      <c r="AP30" s="2" t="str">
        <f>IFERROR(VLOOKUP(#REF!,#REF!,2,0)," ")</f>
        <v xml:space="preserve"> </v>
      </c>
      <c r="AU30" s="2" t="e">
        <f>#REF!*#REF!</f>
        <v>#REF!</v>
      </c>
      <c r="AV30" s="2" t="e">
        <f>#REF!*#REF!</f>
        <v>#REF!</v>
      </c>
      <c r="BA30" s="2" t="str">
        <f t="shared" si="0"/>
        <v xml:space="preserve"> </v>
      </c>
    </row>
    <row r="31" spans="1:53" ht="77.25" customHeight="1">
      <c r="A31" s="4">
        <v>26</v>
      </c>
      <c r="B31" s="4" t="s">
        <v>107</v>
      </c>
      <c r="C31" s="4" t="s">
        <v>19</v>
      </c>
      <c r="D31" s="4" t="s">
        <v>271</v>
      </c>
      <c r="E31" s="4" t="s">
        <v>272</v>
      </c>
      <c r="F31" s="4" t="s">
        <v>273</v>
      </c>
      <c r="G31" s="4"/>
      <c r="H31" s="4"/>
      <c r="I31" s="4"/>
      <c r="J31" s="4"/>
      <c r="K31" s="4"/>
      <c r="L31" s="6"/>
      <c r="M31" s="6"/>
      <c r="P31" s="2" t="e">
        <f>#REF!-Q31</f>
        <v>#REF!</v>
      </c>
      <c r="Q31" s="4" t="e">
        <f>IF(AND(AP31=2),(#REF!*#REF!),#REF!)</f>
        <v>#REF!</v>
      </c>
      <c r="R31" s="4" t="e">
        <f>IF(AND(AP31=1),(#REF!*#REF!),#REF!)</f>
        <v>#REF!</v>
      </c>
      <c r="S31" s="2" t="e">
        <f>+#REF!-R31</f>
        <v>#REF!</v>
      </c>
      <c r="Z31" s="2" t="str">
        <f>IFERROR(VLOOKUP(#REF!,#REF!,2,0)," ")</f>
        <v xml:space="preserve"> </v>
      </c>
      <c r="AP31" s="2" t="str">
        <f>IFERROR(VLOOKUP(#REF!,#REF!,2,0)," ")</f>
        <v xml:space="preserve"> </v>
      </c>
      <c r="AU31" s="2" t="e">
        <f>#REF!*#REF!</f>
        <v>#REF!</v>
      </c>
      <c r="AV31" s="2" t="e">
        <f>#REF!*#REF!</f>
        <v>#REF!</v>
      </c>
      <c r="BA31" s="2" t="str">
        <f t="shared" si="0"/>
        <v xml:space="preserve"> </v>
      </c>
    </row>
    <row r="32" spans="1:53" ht="77.25" customHeight="1">
      <c r="A32" s="4">
        <v>27</v>
      </c>
      <c r="B32" s="4" t="s">
        <v>107</v>
      </c>
      <c r="C32" s="4" t="s">
        <v>19</v>
      </c>
      <c r="D32" s="4" t="s">
        <v>274</v>
      </c>
      <c r="E32" s="4" t="s">
        <v>275</v>
      </c>
      <c r="F32" s="4" t="s">
        <v>276</v>
      </c>
      <c r="G32" s="4"/>
      <c r="H32" s="4"/>
      <c r="I32" s="4"/>
      <c r="J32" s="4"/>
      <c r="K32" s="4"/>
      <c r="L32" s="6"/>
      <c r="M32" s="6"/>
      <c r="P32" s="2" t="e">
        <f>#REF!-Q32</f>
        <v>#REF!</v>
      </c>
      <c r="Q32" s="4" t="e">
        <f>IF(AND(AP32=2),(#REF!*#REF!),#REF!)</f>
        <v>#REF!</v>
      </c>
      <c r="R32" s="4" t="e">
        <f>IF(AND(AP32=1),(#REF!*#REF!),#REF!)</f>
        <v>#REF!</v>
      </c>
      <c r="S32" s="2" t="e">
        <f>+#REF!-R32</f>
        <v>#REF!</v>
      </c>
      <c r="Z32" s="2" t="str">
        <f>IFERROR(VLOOKUP(#REF!,#REF!,2,0)," ")</f>
        <v xml:space="preserve"> </v>
      </c>
      <c r="AP32" s="2" t="str">
        <f>IFERROR(VLOOKUP(#REF!,#REF!,2,0)," ")</f>
        <v xml:space="preserve"> </v>
      </c>
      <c r="AU32" s="2" t="e">
        <f>#REF!*#REF!</f>
        <v>#REF!</v>
      </c>
      <c r="AV32" s="2" t="e">
        <f>#REF!*#REF!</f>
        <v>#REF!</v>
      </c>
      <c r="BA32" s="2" t="str">
        <f t="shared" si="0"/>
        <v xml:space="preserve"> </v>
      </c>
    </row>
    <row r="33" spans="1:53" ht="77.25" customHeight="1">
      <c r="A33" s="4">
        <v>28</v>
      </c>
      <c r="B33" s="4" t="s">
        <v>107</v>
      </c>
      <c r="C33" s="4" t="s">
        <v>19</v>
      </c>
      <c r="D33" s="4" t="s">
        <v>277</v>
      </c>
      <c r="E33" s="4" t="s">
        <v>278</v>
      </c>
      <c r="F33" s="4" t="s">
        <v>279</v>
      </c>
      <c r="G33" s="4"/>
      <c r="H33" s="4"/>
      <c r="I33" s="4"/>
      <c r="J33" s="4"/>
      <c r="K33" s="4"/>
      <c r="L33" s="6"/>
      <c r="M33" s="6"/>
      <c r="P33" s="2" t="e">
        <f>#REF!-Q33</f>
        <v>#REF!</v>
      </c>
      <c r="Q33" s="4" t="e">
        <f>IF(AND(AP33=2),(#REF!*#REF!),#REF!)</f>
        <v>#REF!</v>
      </c>
      <c r="R33" s="4" t="e">
        <f>IF(AND(AP33=1),(#REF!*#REF!),#REF!)</f>
        <v>#REF!</v>
      </c>
      <c r="S33" s="2" t="e">
        <f>+#REF!-R33</f>
        <v>#REF!</v>
      </c>
      <c r="Z33" s="2" t="str">
        <f>IFERROR(VLOOKUP(#REF!,#REF!,2,0)," ")</f>
        <v xml:space="preserve"> </v>
      </c>
      <c r="AP33" s="2" t="str">
        <f>IFERROR(VLOOKUP(#REF!,#REF!,2,0)," ")</f>
        <v xml:space="preserve"> </v>
      </c>
      <c r="AU33" s="2" t="e">
        <f>#REF!*#REF!</f>
        <v>#REF!</v>
      </c>
      <c r="AV33" s="2" t="e">
        <f>#REF!*#REF!</f>
        <v>#REF!</v>
      </c>
      <c r="BA33" s="2" t="str">
        <f t="shared" si="0"/>
        <v xml:space="preserve"> </v>
      </c>
    </row>
    <row r="34" spans="1:53" ht="77.25" customHeight="1">
      <c r="A34" s="4">
        <v>29</v>
      </c>
      <c r="B34" s="4" t="s">
        <v>107</v>
      </c>
      <c r="C34" s="4" t="s">
        <v>19</v>
      </c>
      <c r="D34" s="4" t="s">
        <v>280</v>
      </c>
      <c r="E34" s="4" t="s">
        <v>281</v>
      </c>
      <c r="F34" s="4" t="s">
        <v>282</v>
      </c>
      <c r="G34" s="4"/>
      <c r="H34" s="4"/>
      <c r="I34" s="4"/>
      <c r="J34" s="4"/>
      <c r="K34" s="4"/>
      <c r="L34" s="6"/>
      <c r="M34" s="6"/>
      <c r="P34" s="2" t="e">
        <f>#REF!-Q34</f>
        <v>#REF!</v>
      </c>
      <c r="Q34" s="4" t="e">
        <f>IF(AND(AP34=2),(#REF!*#REF!),#REF!)</f>
        <v>#REF!</v>
      </c>
      <c r="R34" s="4" t="e">
        <f>IF(AND(AP34=1),(#REF!*#REF!),#REF!)</f>
        <v>#REF!</v>
      </c>
      <c r="S34" s="2" t="e">
        <f>+#REF!-R34</f>
        <v>#REF!</v>
      </c>
      <c r="Z34" s="2" t="str">
        <f>IFERROR(VLOOKUP(#REF!,#REF!,2,0)," ")</f>
        <v xml:space="preserve"> </v>
      </c>
      <c r="AP34" s="2" t="str">
        <f>IFERROR(VLOOKUP(#REF!,#REF!,2,0)," ")</f>
        <v xml:space="preserve"> </v>
      </c>
      <c r="AU34" s="2" t="e">
        <f>#REF!*#REF!</f>
        <v>#REF!</v>
      </c>
      <c r="AV34" s="2" t="e">
        <f>#REF!*#REF!</f>
        <v>#REF!</v>
      </c>
      <c r="BA34" s="2" t="str">
        <f t="shared" si="0"/>
        <v xml:space="preserve"> </v>
      </c>
    </row>
    <row r="35" spans="1:53" ht="77.25" customHeight="1">
      <c r="A35" s="4">
        <v>30</v>
      </c>
      <c r="B35" s="4" t="s">
        <v>106</v>
      </c>
      <c r="C35" s="4" t="s">
        <v>19</v>
      </c>
      <c r="D35" s="4" t="s">
        <v>283</v>
      </c>
      <c r="E35" s="4" t="s">
        <v>284</v>
      </c>
      <c r="F35" s="4" t="s">
        <v>285</v>
      </c>
      <c r="G35" s="4"/>
      <c r="H35" s="4"/>
      <c r="I35" s="4"/>
      <c r="J35" s="4"/>
      <c r="K35" s="4"/>
      <c r="L35" s="6"/>
      <c r="M35" s="6"/>
      <c r="P35" s="2" t="e">
        <f>#REF!-Q35</f>
        <v>#REF!</v>
      </c>
      <c r="Q35" s="4" t="e">
        <f>IF(AND(AP35=2),(#REF!*#REF!),#REF!)</f>
        <v>#REF!</v>
      </c>
      <c r="R35" s="4" t="e">
        <f>IF(AND(AP35=1),(#REF!*#REF!),#REF!)</f>
        <v>#REF!</v>
      </c>
      <c r="S35" s="2" t="e">
        <f>+#REF!-R35</f>
        <v>#REF!</v>
      </c>
      <c r="Z35" s="2" t="str">
        <f>IFERROR(VLOOKUP(#REF!,#REF!,2,0)," ")</f>
        <v xml:space="preserve"> </v>
      </c>
      <c r="AP35" s="2" t="str">
        <f>IFERROR(VLOOKUP(#REF!,#REF!,2,0)," ")</f>
        <v xml:space="preserve"> </v>
      </c>
      <c r="AU35" s="2" t="e">
        <f>#REF!*#REF!</f>
        <v>#REF!</v>
      </c>
      <c r="AV35" s="2" t="e">
        <f>#REF!*#REF!</f>
        <v>#REF!</v>
      </c>
      <c r="BA35" s="2" t="str">
        <f t="shared" si="0"/>
        <v xml:space="preserve"> </v>
      </c>
    </row>
    <row r="36" spans="1:53" ht="77.25" customHeight="1">
      <c r="A36" s="4">
        <v>31</v>
      </c>
      <c r="B36" s="4" t="s">
        <v>106</v>
      </c>
      <c r="C36" s="4" t="s">
        <v>19</v>
      </c>
      <c r="D36" s="4" t="s">
        <v>286</v>
      </c>
      <c r="E36" s="4" t="s">
        <v>287</v>
      </c>
      <c r="F36" s="4" t="s">
        <v>288</v>
      </c>
      <c r="G36" s="4"/>
      <c r="H36" s="4"/>
      <c r="I36" s="4"/>
      <c r="J36" s="4"/>
      <c r="K36" s="4"/>
      <c r="L36" s="6"/>
      <c r="M36" s="6"/>
      <c r="P36" s="2" t="e">
        <f>#REF!-Q36</f>
        <v>#REF!</v>
      </c>
      <c r="Q36" s="4" t="e">
        <f>IF(AND(AP36=2),(#REF!*#REF!),#REF!)</f>
        <v>#REF!</v>
      </c>
      <c r="R36" s="4" t="e">
        <f>IF(AND(AP36=1),(#REF!*#REF!),#REF!)</f>
        <v>#REF!</v>
      </c>
      <c r="S36" s="2" t="e">
        <f>+#REF!-R36</f>
        <v>#REF!</v>
      </c>
      <c r="Z36" s="2" t="str">
        <f>IFERROR(VLOOKUP(#REF!,#REF!,2,0)," ")</f>
        <v xml:space="preserve"> </v>
      </c>
      <c r="AP36" s="2" t="str">
        <f>IFERROR(VLOOKUP(#REF!,#REF!,2,0)," ")</f>
        <v xml:space="preserve"> </v>
      </c>
      <c r="AU36" s="2" t="e">
        <f>#REF!*#REF!</f>
        <v>#REF!</v>
      </c>
      <c r="AV36" s="2" t="e">
        <f>#REF!*#REF!</f>
        <v>#REF!</v>
      </c>
      <c r="BA36" s="2" t="str">
        <f t="shared" si="0"/>
        <v xml:space="preserve"> </v>
      </c>
    </row>
    <row r="37" spans="1:53" ht="77.25" customHeight="1">
      <c r="A37" s="4">
        <v>32</v>
      </c>
      <c r="B37" s="4" t="s">
        <v>106</v>
      </c>
      <c r="C37" s="4" t="s">
        <v>19</v>
      </c>
      <c r="D37" s="4" t="s">
        <v>289</v>
      </c>
      <c r="E37" s="4" t="s">
        <v>290</v>
      </c>
      <c r="F37" s="4" t="s">
        <v>285</v>
      </c>
      <c r="G37" s="4"/>
      <c r="H37" s="4"/>
      <c r="I37" s="4"/>
      <c r="J37" s="4"/>
      <c r="K37" s="4"/>
      <c r="L37" s="6"/>
      <c r="M37" s="6"/>
      <c r="P37" s="2" t="e">
        <f>#REF!-Q37</f>
        <v>#REF!</v>
      </c>
      <c r="Q37" s="4" t="e">
        <f>IF(AND(AP37=2),(#REF!*#REF!),#REF!)</f>
        <v>#REF!</v>
      </c>
      <c r="R37" s="4" t="e">
        <f>IF(AND(AP37=1),(#REF!*#REF!),#REF!)</f>
        <v>#REF!</v>
      </c>
      <c r="S37" s="2" t="e">
        <f>+#REF!-R37</f>
        <v>#REF!</v>
      </c>
      <c r="Z37" s="2" t="str">
        <f>IFERROR(VLOOKUP(#REF!,#REF!,2,0)," ")</f>
        <v xml:space="preserve"> </v>
      </c>
      <c r="AP37" s="2" t="str">
        <f>IFERROR(VLOOKUP(#REF!,#REF!,2,0)," ")</f>
        <v xml:space="preserve"> </v>
      </c>
      <c r="AU37" s="2" t="e">
        <f>#REF!*#REF!</f>
        <v>#REF!</v>
      </c>
      <c r="AV37" s="2" t="e">
        <f>#REF!*#REF!</f>
        <v>#REF!</v>
      </c>
      <c r="BA37" s="2" t="str">
        <f t="shared" si="0"/>
        <v xml:space="preserve"> </v>
      </c>
    </row>
    <row r="38" spans="1:53" ht="77.25" customHeight="1">
      <c r="A38" s="4">
        <v>33</v>
      </c>
      <c r="B38" s="4" t="s">
        <v>106</v>
      </c>
      <c r="C38" s="4" t="s">
        <v>19</v>
      </c>
      <c r="D38" s="4" t="s">
        <v>291</v>
      </c>
      <c r="E38" s="4" t="s">
        <v>292</v>
      </c>
      <c r="F38" s="4" t="s">
        <v>293</v>
      </c>
      <c r="G38" s="4"/>
      <c r="H38" s="4"/>
      <c r="I38" s="4"/>
      <c r="J38" s="4"/>
      <c r="K38" s="4"/>
      <c r="L38" s="6"/>
      <c r="M38" s="6"/>
      <c r="P38" s="2" t="e">
        <f>#REF!-Q38</f>
        <v>#REF!</v>
      </c>
      <c r="Q38" s="4" t="e">
        <f>IF(AND(AP38=2),(#REF!*#REF!),#REF!)</f>
        <v>#REF!</v>
      </c>
      <c r="R38" s="4" t="e">
        <f>IF(AND(AP38=1),(#REF!*#REF!),#REF!)</f>
        <v>#REF!</v>
      </c>
      <c r="S38" s="2" t="e">
        <f>+#REF!-R38</f>
        <v>#REF!</v>
      </c>
      <c r="Z38" s="2" t="str">
        <f>IFERROR(VLOOKUP(#REF!,#REF!,2,0)," ")</f>
        <v xml:space="preserve"> </v>
      </c>
      <c r="AP38" s="2" t="str">
        <f>IFERROR(VLOOKUP(#REF!,#REF!,2,0)," ")</f>
        <v xml:space="preserve"> </v>
      </c>
      <c r="AU38" s="2" t="e">
        <f>#REF!*#REF!</f>
        <v>#REF!</v>
      </c>
      <c r="AV38" s="2" t="e">
        <f>#REF!*#REF!</f>
        <v>#REF!</v>
      </c>
      <c r="BA38" s="2" t="str">
        <f t="shared" ref="BA38:BA69" si="1">IFERROR(VLOOKUP(B38,$AX$5:$AY$5,2,0)," ")</f>
        <v xml:space="preserve"> </v>
      </c>
    </row>
    <row r="39" spans="1:53" ht="77.25" customHeight="1">
      <c r="A39" s="4">
        <v>34</v>
      </c>
      <c r="B39" s="4" t="s">
        <v>106</v>
      </c>
      <c r="C39" s="4" t="s">
        <v>19</v>
      </c>
      <c r="D39" s="4" t="s">
        <v>294</v>
      </c>
      <c r="E39" s="4" t="s">
        <v>295</v>
      </c>
      <c r="F39" s="4" t="s">
        <v>296</v>
      </c>
      <c r="G39" s="4"/>
      <c r="H39" s="4"/>
      <c r="I39" s="4"/>
      <c r="J39" s="4"/>
      <c r="K39" s="4"/>
      <c r="L39" s="6"/>
      <c r="M39" s="6"/>
      <c r="P39" s="2" t="e">
        <f>#REF!-Q39</f>
        <v>#REF!</v>
      </c>
      <c r="Q39" s="4" t="e">
        <f>IF(AND(AP39=2),(#REF!*#REF!),#REF!)</f>
        <v>#REF!</v>
      </c>
      <c r="R39" s="4" t="e">
        <f>IF(AND(AP39=1),(#REF!*#REF!),#REF!)</f>
        <v>#REF!</v>
      </c>
      <c r="S39" s="2" t="e">
        <f>+#REF!-R39</f>
        <v>#REF!</v>
      </c>
      <c r="Z39" s="2" t="str">
        <f>IFERROR(VLOOKUP(#REF!,#REF!,2,0)," ")</f>
        <v xml:space="preserve"> </v>
      </c>
      <c r="AP39" s="2" t="str">
        <f>IFERROR(VLOOKUP(#REF!,#REF!,2,0)," ")</f>
        <v xml:space="preserve"> </v>
      </c>
      <c r="AU39" s="2" t="e">
        <f>#REF!*#REF!</f>
        <v>#REF!</v>
      </c>
      <c r="AV39" s="2" t="e">
        <f>#REF!*#REF!</f>
        <v>#REF!</v>
      </c>
      <c r="BA39" s="2" t="str">
        <f t="shared" si="1"/>
        <v xml:space="preserve"> </v>
      </c>
    </row>
    <row r="40" spans="1:53" ht="77.25" customHeight="1">
      <c r="A40" s="4">
        <v>35</v>
      </c>
      <c r="B40" s="4" t="s">
        <v>108</v>
      </c>
      <c r="C40" s="4" t="s">
        <v>19</v>
      </c>
      <c r="D40" s="4" t="s">
        <v>297</v>
      </c>
      <c r="E40" s="4" t="s">
        <v>298</v>
      </c>
      <c r="F40" s="4" t="s">
        <v>299</v>
      </c>
      <c r="G40" s="4"/>
      <c r="H40" s="4"/>
      <c r="I40" s="4"/>
      <c r="J40" s="4"/>
      <c r="K40" s="4"/>
      <c r="L40" s="6"/>
      <c r="M40" s="6"/>
      <c r="P40" s="2" t="e">
        <f>#REF!-Q40</f>
        <v>#REF!</v>
      </c>
      <c r="Q40" s="4" t="e">
        <f>IF(AND(AP40=2),(#REF!*#REF!),#REF!)</f>
        <v>#REF!</v>
      </c>
      <c r="R40" s="4" t="e">
        <f>IF(AND(AP40=1),(#REF!*#REF!),#REF!)</f>
        <v>#REF!</v>
      </c>
      <c r="S40" s="2" t="e">
        <f>+#REF!-R40</f>
        <v>#REF!</v>
      </c>
      <c r="Z40" s="2" t="str">
        <f>IFERROR(VLOOKUP(#REF!,#REF!,2,0)," ")</f>
        <v xml:space="preserve"> </v>
      </c>
      <c r="AP40" s="2" t="str">
        <f>IFERROR(VLOOKUP(#REF!,#REF!,2,0)," ")</f>
        <v xml:space="preserve"> </v>
      </c>
      <c r="AU40" s="2" t="e">
        <f>#REF!*#REF!</f>
        <v>#REF!</v>
      </c>
      <c r="AV40" s="2" t="e">
        <f>#REF!*#REF!</f>
        <v>#REF!</v>
      </c>
      <c r="BA40" s="2" t="str">
        <f t="shared" si="1"/>
        <v>Corrupción.</v>
      </c>
    </row>
    <row r="41" spans="1:53" ht="77.25" customHeight="1">
      <c r="A41" s="4">
        <v>36</v>
      </c>
      <c r="B41" s="4" t="s">
        <v>106</v>
      </c>
      <c r="C41" s="4" t="s">
        <v>19</v>
      </c>
      <c r="D41" s="4" t="s">
        <v>300</v>
      </c>
      <c r="E41" s="4" t="s">
        <v>301</v>
      </c>
      <c r="F41" s="4" t="s">
        <v>302</v>
      </c>
      <c r="G41" s="4"/>
      <c r="H41" s="4"/>
      <c r="I41" s="4"/>
      <c r="J41" s="4"/>
      <c r="K41" s="4"/>
      <c r="L41" s="6"/>
      <c r="M41" s="6"/>
      <c r="P41" s="2" t="e">
        <f>#REF!-Q41</f>
        <v>#REF!</v>
      </c>
      <c r="Q41" s="4" t="e">
        <f>IF(AND(AP41=2),(#REF!*#REF!),#REF!)</f>
        <v>#REF!</v>
      </c>
      <c r="R41" s="4" t="e">
        <f>IF(AND(AP41=1),(#REF!*#REF!),#REF!)</f>
        <v>#REF!</v>
      </c>
      <c r="S41" s="2" t="e">
        <f>+#REF!-R41</f>
        <v>#REF!</v>
      </c>
      <c r="Z41" s="2" t="str">
        <f>IFERROR(VLOOKUP(#REF!,#REF!,2,0)," ")</f>
        <v xml:space="preserve"> </v>
      </c>
      <c r="AP41" s="2" t="str">
        <f>IFERROR(VLOOKUP(#REF!,#REF!,2,0)," ")</f>
        <v xml:space="preserve"> </v>
      </c>
      <c r="AU41" s="2" t="e">
        <f>#REF!*#REF!</f>
        <v>#REF!</v>
      </c>
      <c r="AV41" s="2" t="e">
        <f>#REF!*#REF!</f>
        <v>#REF!</v>
      </c>
      <c r="BA41" s="2" t="str">
        <f t="shared" si="1"/>
        <v xml:space="preserve"> </v>
      </c>
    </row>
    <row r="42" spans="1:53" ht="77.25" customHeight="1">
      <c r="A42" s="4">
        <v>37</v>
      </c>
      <c r="B42" s="4" t="s">
        <v>106</v>
      </c>
      <c r="C42" s="4" t="s">
        <v>19</v>
      </c>
      <c r="D42" s="4" t="s">
        <v>303</v>
      </c>
      <c r="E42" s="4" t="s">
        <v>304</v>
      </c>
      <c r="F42" s="4" t="s">
        <v>305</v>
      </c>
      <c r="G42" s="4"/>
      <c r="H42" s="4"/>
      <c r="I42" s="4"/>
      <c r="J42" s="4"/>
      <c r="K42" s="4"/>
      <c r="L42" s="6"/>
      <c r="M42" s="6"/>
      <c r="P42" s="2" t="e">
        <f>#REF!-Q42</f>
        <v>#REF!</v>
      </c>
      <c r="Q42" s="4" t="e">
        <f>IF(AND(AP42=2),(#REF!*#REF!),#REF!)</f>
        <v>#REF!</v>
      </c>
      <c r="R42" s="4" t="e">
        <f>IF(AND(AP42=1),(#REF!*#REF!),#REF!)</f>
        <v>#REF!</v>
      </c>
      <c r="S42" s="2" t="e">
        <f>+#REF!-R42</f>
        <v>#REF!</v>
      </c>
      <c r="Z42" s="2" t="str">
        <f>IFERROR(VLOOKUP(#REF!,#REF!,2,0)," ")</f>
        <v xml:space="preserve"> </v>
      </c>
      <c r="AP42" s="2" t="str">
        <f>IFERROR(VLOOKUP(#REF!,#REF!,2,0)," ")</f>
        <v xml:space="preserve"> </v>
      </c>
      <c r="AU42" s="2" t="e">
        <f>#REF!*#REF!</f>
        <v>#REF!</v>
      </c>
      <c r="AV42" s="2" t="e">
        <f>#REF!*#REF!</f>
        <v>#REF!</v>
      </c>
      <c r="BA42" s="2" t="str">
        <f t="shared" si="1"/>
        <v xml:space="preserve"> </v>
      </c>
    </row>
    <row r="43" spans="1:53" ht="77.25" customHeight="1">
      <c r="A43" s="4">
        <v>38</v>
      </c>
      <c r="B43" s="4" t="s">
        <v>106</v>
      </c>
      <c r="C43" s="4" t="s">
        <v>19</v>
      </c>
      <c r="D43" s="4" t="s">
        <v>306</v>
      </c>
      <c r="E43" s="4" t="s">
        <v>307</v>
      </c>
      <c r="F43" s="4" t="s">
        <v>308</v>
      </c>
      <c r="G43" s="4"/>
      <c r="H43" s="4"/>
      <c r="I43" s="4"/>
      <c r="J43" s="4"/>
      <c r="K43" s="4"/>
      <c r="L43" s="6"/>
      <c r="M43" s="6"/>
      <c r="P43" s="2" t="e">
        <f>#REF!-Q43</f>
        <v>#REF!</v>
      </c>
      <c r="Q43" s="4" t="e">
        <f>IF(AND(AP43=2),(#REF!*#REF!),#REF!)</f>
        <v>#REF!</v>
      </c>
      <c r="R43" s="4" t="e">
        <f>IF(AND(AP43=1),(#REF!*#REF!),#REF!)</f>
        <v>#REF!</v>
      </c>
      <c r="S43" s="2" t="e">
        <f>+#REF!-R43</f>
        <v>#REF!</v>
      </c>
      <c r="Z43" s="2" t="str">
        <f>IFERROR(VLOOKUP(#REF!,#REF!,2,0)," ")</f>
        <v xml:space="preserve"> </v>
      </c>
      <c r="AP43" s="2" t="str">
        <f>IFERROR(VLOOKUP(#REF!,#REF!,2,0)," ")</f>
        <v xml:space="preserve"> </v>
      </c>
      <c r="AU43" s="2" t="e">
        <f>#REF!*#REF!</f>
        <v>#REF!</v>
      </c>
      <c r="AV43" s="2" t="e">
        <f>#REF!*#REF!</f>
        <v>#REF!</v>
      </c>
      <c r="BA43" s="2" t="str">
        <f t="shared" si="1"/>
        <v xml:space="preserve"> </v>
      </c>
    </row>
    <row r="44" spans="1:53" ht="77.25" customHeight="1">
      <c r="A44" s="4">
        <v>39</v>
      </c>
      <c r="B44" s="4" t="s">
        <v>106</v>
      </c>
      <c r="C44" s="4" t="s">
        <v>19</v>
      </c>
      <c r="D44" s="4" t="s">
        <v>309</v>
      </c>
      <c r="E44" s="4" t="s">
        <v>310</v>
      </c>
      <c r="F44" s="4" t="s">
        <v>308</v>
      </c>
      <c r="G44" s="4"/>
      <c r="H44" s="4"/>
      <c r="I44" s="4"/>
      <c r="J44" s="4"/>
      <c r="K44" s="4"/>
      <c r="L44" s="6"/>
      <c r="M44" s="6"/>
      <c r="P44" s="2" t="e">
        <f>#REF!-Q44</f>
        <v>#REF!</v>
      </c>
      <c r="Q44" s="4" t="e">
        <f>IF(AND(AP44=2),(#REF!*#REF!),#REF!)</f>
        <v>#REF!</v>
      </c>
      <c r="R44" s="4" t="e">
        <f>IF(AND(AP44=1),(#REF!*#REF!),#REF!)</f>
        <v>#REF!</v>
      </c>
      <c r="S44" s="2" t="e">
        <f>+#REF!-R44</f>
        <v>#REF!</v>
      </c>
      <c r="Z44" s="2" t="str">
        <f>IFERROR(VLOOKUP(#REF!,#REF!,2,0)," ")</f>
        <v xml:space="preserve"> </v>
      </c>
      <c r="AP44" s="2" t="str">
        <f>IFERROR(VLOOKUP(#REF!,#REF!,2,0)," ")</f>
        <v xml:space="preserve"> </v>
      </c>
      <c r="AU44" s="2" t="e">
        <f>#REF!*#REF!</f>
        <v>#REF!</v>
      </c>
      <c r="AV44" s="2" t="e">
        <f>#REF!*#REF!</f>
        <v>#REF!</v>
      </c>
      <c r="BA44" s="2" t="str">
        <f t="shared" si="1"/>
        <v xml:space="preserve"> </v>
      </c>
    </row>
    <row r="45" spans="1:53" ht="77.25" customHeight="1">
      <c r="A45" s="4">
        <v>40</v>
      </c>
      <c r="B45" s="4" t="s">
        <v>106</v>
      </c>
      <c r="C45" s="4" t="s">
        <v>19</v>
      </c>
      <c r="D45" s="4" t="s">
        <v>311</v>
      </c>
      <c r="E45" s="4" t="s">
        <v>312</v>
      </c>
      <c r="F45" s="4" t="s">
        <v>313</v>
      </c>
      <c r="G45" s="4"/>
      <c r="H45" s="4"/>
      <c r="I45" s="4"/>
      <c r="J45" s="4"/>
      <c r="K45" s="4"/>
      <c r="L45" s="6"/>
      <c r="M45" s="6"/>
      <c r="P45" s="2" t="e">
        <f>#REF!-Q45</f>
        <v>#REF!</v>
      </c>
      <c r="Q45" s="4" t="e">
        <f>IF(AND(AP45=2),(#REF!*#REF!),#REF!)</f>
        <v>#REF!</v>
      </c>
      <c r="R45" s="4" t="e">
        <f>IF(AND(AP45=1),(#REF!*#REF!),#REF!)</f>
        <v>#REF!</v>
      </c>
      <c r="S45" s="2" t="e">
        <f>+#REF!-R45</f>
        <v>#REF!</v>
      </c>
      <c r="Z45" s="2" t="str">
        <f>IFERROR(VLOOKUP(#REF!,#REF!,2,0)," ")</f>
        <v xml:space="preserve"> </v>
      </c>
      <c r="AP45" s="2" t="str">
        <f>IFERROR(VLOOKUP(#REF!,#REF!,2,0)," ")</f>
        <v xml:space="preserve"> </v>
      </c>
      <c r="AU45" s="2" t="e">
        <f>#REF!*#REF!</f>
        <v>#REF!</v>
      </c>
      <c r="AV45" s="2" t="e">
        <f>#REF!*#REF!</f>
        <v>#REF!</v>
      </c>
      <c r="BA45" s="2" t="str">
        <f t="shared" si="1"/>
        <v xml:space="preserve"> </v>
      </c>
    </row>
    <row r="46" spans="1:53" ht="77.25" customHeight="1">
      <c r="A46" s="4">
        <v>41</v>
      </c>
      <c r="B46" s="4" t="s">
        <v>106</v>
      </c>
      <c r="C46" s="4" t="s">
        <v>19</v>
      </c>
      <c r="D46" s="4" t="s">
        <v>314</v>
      </c>
      <c r="E46" s="4" t="s">
        <v>315</v>
      </c>
      <c r="F46" s="4" t="s">
        <v>316</v>
      </c>
      <c r="G46" s="4"/>
      <c r="H46" s="4"/>
      <c r="I46" s="4"/>
      <c r="J46" s="4"/>
      <c r="K46" s="4"/>
      <c r="L46" s="6"/>
      <c r="M46" s="6"/>
      <c r="P46" s="2" t="e">
        <f>#REF!-Q46</f>
        <v>#REF!</v>
      </c>
      <c r="Q46" s="4" t="e">
        <f>IF(AND(AP46=2),(#REF!*#REF!),#REF!)</f>
        <v>#REF!</v>
      </c>
      <c r="R46" s="4" t="e">
        <f>IF(AND(AP46=1),(#REF!*#REF!),#REF!)</f>
        <v>#REF!</v>
      </c>
      <c r="S46" s="2" t="e">
        <f>+#REF!-R46</f>
        <v>#REF!</v>
      </c>
      <c r="Z46" s="2" t="str">
        <f>IFERROR(VLOOKUP(#REF!,#REF!,2,0)," ")</f>
        <v xml:space="preserve"> </v>
      </c>
      <c r="AP46" s="2" t="str">
        <f>IFERROR(VLOOKUP(#REF!,#REF!,2,0)," ")</f>
        <v xml:space="preserve"> </v>
      </c>
      <c r="AU46" s="2" t="e">
        <f>#REF!*#REF!</f>
        <v>#REF!</v>
      </c>
      <c r="AV46" s="2" t="e">
        <f>#REF!*#REF!</f>
        <v>#REF!</v>
      </c>
      <c r="BA46" s="2" t="str">
        <f t="shared" si="1"/>
        <v xml:space="preserve"> </v>
      </c>
    </row>
    <row r="47" spans="1:53" ht="77.25" customHeight="1">
      <c r="A47" s="4">
        <v>42</v>
      </c>
      <c r="B47" s="4" t="s">
        <v>107</v>
      </c>
      <c r="C47" s="4" t="s">
        <v>24</v>
      </c>
      <c r="D47" s="4" t="s">
        <v>317</v>
      </c>
      <c r="E47" s="4" t="s">
        <v>318</v>
      </c>
      <c r="F47" s="4" t="s">
        <v>319</v>
      </c>
      <c r="G47" s="4"/>
      <c r="H47" s="4"/>
      <c r="I47" s="4"/>
      <c r="J47" s="4"/>
      <c r="K47" s="4"/>
      <c r="L47" s="6"/>
      <c r="M47" s="6"/>
      <c r="P47" s="2" t="e">
        <f>#REF!-Q47</f>
        <v>#REF!</v>
      </c>
      <c r="Q47" s="4" t="e">
        <f>IF(AND(AP47=2),(#REF!*#REF!),#REF!)</f>
        <v>#REF!</v>
      </c>
      <c r="R47" s="4" t="e">
        <f>IF(AND(AP47=1),(#REF!*#REF!),#REF!)</f>
        <v>#REF!</v>
      </c>
      <c r="S47" s="2" t="e">
        <f>+#REF!-R47</f>
        <v>#REF!</v>
      </c>
      <c r="Z47" s="2" t="str">
        <f>IFERROR(VLOOKUP(#REF!,#REF!,2,0)," ")</f>
        <v xml:space="preserve"> </v>
      </c>
      <c r="AP47" s="2" t="str">
        <f>IFERROR(VLOOKUP(#REF!,#REF!,2,0)," ")</f>
        <v xml:space="preserve"> </v>
      </c>
      <c r="AU47" s="2" t="e">
        <f>#REF!*#REF!</f>
        <v>#REF!</v>
      </c>
      <c r="AV47" s="2" t="e">
        <f>#REF!*#REF!</f>
        <v>#REF!</v>
      </c>
      <c r="BA47" s="2" t="str">
        <f t="shared" si="1"/>
        <v xml:space="preserve"> </v>
      </c>
    </row>
    <row r="48" spans="1:53" ht="77.25" customHeight="1">
      <c r="A48" s="4">
        <v>43</v>
      </c>
      <c r="B48" s="4" t="s">
        <v>107</v>
      </c>
      <c r="C48" s="4" t="s">
        <v>24</v>
      </c>
      <c r="D48" s="4" t="s">
        <v>320</v>
      </c>
      <c r="E48" s="4" t="s">
        <v>321</v>
      </c>
      <c r="F48" s="4" t="s">
        <v>319</v>
      </c>
      <c r="G48" s="4"/>
      <c r="H48" s="4"/>
      <c r="I48" s="4"/>
      <c r="J48" s="4"/>
      <c r="K48" s="4"/>
      <c r="L48" s="6"/>
      <c r="M48" s="6"/>
      <c r="P48" s="2" t="e">
        <f>#REF!-Q48</f>
        <v>#REF!</v>
      </c>
      <c r="Q48" s="4" t="e">
        <f>IF(AND(AP48=2),(#REF!*#REF!),#REF!)</f>
        <v>#REF!</v>
      </c>
      <c r="R48" s="4" t="e">
        <f>IF(AND(AP48=1),(#REF!*#REF!),#REF!)</f>
        <v>#REF!</v>
      </c>
      <c r="S48" s="2" t="e">
        <f>+#REF!-R48</f>
        <v>#REF!</v>
      </c>
      <c r="Z48" s="2" t="str">
        <f>IFERROR(VLOOKUP(#REF!,#REF!,2,0)," ")</f>
        <v xml:space="preserve"> </v>
      </c>
      <c r="AP48" s="2" t="str">
        <f>IFERROR(VLOOKUP(#REF!,#REF!,2,0)," ")</f>
        <v xml:space="preserve"> </v>
      </c>
      <c r="AU48" s="2" t="e">
        <f>#REF!*#REF!</f>
        <v>#REF!</v>
      </c>
      <c r="AV48" s="2" t="e">
        <f>#REF!*#REF!</f>
        <v>#REF!</v>
      </c>
      <c r="BA48" s="2" t="str">
        <f t="shared" si="1"/>
        <v xml:space="preserve"> </v>
      </c>
    </row>
    <row r="49" spans="1:53" ht="77.25" customHeight="1">
      <c r="A49" s="4">
        <v>44</v>
      </c>
      <c r="B49" s="4" t="s">
        <v>107</v>
      </c>
      <c r="C49" s="4" t="s">
        <v>24</v>
      </c>
      <c r="D49" s="4" t="s">
        <v>322</v>
      </c>
      <c r="E49" s="4" t="s">
        <v>323</v>
      </c>
      <c r="F49" s="4" t="s">
        <v>324</v>
      </c>
      <c r="G49" s="4"/>
      <c r="H49" s="4"/>
      <c r="I49" s="4"/>
      <c r="J49" s="4"/>
      <c r="K49" s="4"/>
      <c r="L49" s="6"/>
      <c r="M49" s="6"/>
      <c r="P49" s="2" t="e">
        <f>#REF!-Q49</f>
        <v>#REF!</v>
      </c>
      <c r="Q49" s="4" t="e">
        <f>IF(AND(AP49=2),(#REF!*#REF!),#REF!)</f>
        <v>#REF!</v>
      </c>
      <c r="R49" s="4" t="e">
        <f>IF(AND(AP49=1),(#REF!*#REF!),#REF!)</f>
        <v>#REF!</v>
      </c>
      <c r="S49" s="2" t="e">
        <f>+#REF!-R49</f>
        <v>#REF!</v>
      </c>
      <c r="Z49" s="2" t="str">
        <f>IFERROR(VLOOKUP(#REF!,#REF!,2,0)," ")</f>
        <v xml:space="preserve"> </v>
      </c>
      <c r="AP49" s="2" t="str">
        <f>IFERROR(VLOOKUP(#REF!,#REF!,2,0)," ")</f>
        <v xml:space="preserve"> </v>
      </c>
      <c r="AU49" s="2" t="e">
        <f>#REF!*#REF!</f>
        <v>#REF!</v>
      </c>
      <c r="AV49" s="2" t="e">
        <f>#REF!*#REF!</f>
        <v>#REF!</v>
      </c>
      <c r="BA49" s="2" t="str">
        <f t="shared" si="1"/>
        <v xml:space="preserve"> </v>
      </c>
    </row>
    <row r="50" spans="1:53" ht="77.25" customHeight="1">
      <c r="A50" s="4">
        <v>45</v>
      </c>
      <c r="B50" s="4" t="s">
        <v>106</v>
      </c>
      <c r="C50" s="4" t="s">
        <v>24</v>
      </c>
      <c r="D50" s="4" t="s">
        <v>325</v>
      </c>
      <c r="E50" s="4" t="s">
        <v>326</v>
      </c>
      <c r="F50" s="4" t="s">
        <v>327</v>
      </c>
      <c r="G50" s="4"/>
      <c r="H50" s="4"/>
      <c r="I50" s="4"/>
      <c r="J50" s="4"/>
      <c r="K50" s="4"/>
      <c r="L50" s="6"/>
      <c r="M50" s="6"/>
      <c r="P50" s="2" t="e">
        <f>#REF!-Q50</f>
        <v>#REF!</v>
      </c>
      <c r="Q50" s="4" t="e">
        <f>IF(AND(AP50=2),(#REF!*#REF!),#REF!)</f>
        <v>#REF!</v>
      </c>
      <c r="R50" s="4" t="e">
        <f>IF(AND(AP50=1),(#REF!*#REF!),#REF!)</f>
        <v>#REF!</v>
      </c>
      <c r="S50" s="2" t="e">
        <f>+#REF!-R50</f>
        <v>#REF!</v>
      </c>
      <c r="Z50" s="2" t="str">
        <f>IFERROR(VLOOKUP(#REF!,#REF!,2,0)," ")</f>
        <v xml:space="preserve"> </v>
      </c>
      <c r="AP50" s="2" t="str">
        <f>IFERROR(VLOOKUP(#REF!,#REF!,2,0)," ")</f>
        <v xml:space="preserve"> </v>
      </c>
      <c r="AU50" s="2" t="e">
        <f>#REF!*#REF!</f>
        <v>#REF!</v>
      </c>
      <c r="AV50" s="2" t="e">
        <f>#REF!*#REF!</f>
        <v>#REF!</v>
      </c>
      <c r="BA50" s="2" t="str">
        <f t="shared" si="1"/>
        <v xml:space="preserve"> </v>
      </c>
    </row>
    <row r="51" spans="1:53" ht="77.25" customHeight="1">
      <c r="A51" s="4">
        <v>46</v>
      </c>
      <c r="B51" s="4" t="s">
        <v>106</v>
      </c>
      <c r="C51" s="4" t="s">
        <v>24</v>
      </c>
      <c r="D51" s="4" t="s">
        <v>328</v>
      </c>
      <c r="E51" s="4" t="s">
        <v>329</v>
      </c>
      <c r="F51" s="4" t="s">
        <v>330</v>
      </c>
      <c r="G51" s="4"/>
      <c r="H51" s="4"/>
      <c r="I51" s="4"/>
      <c r="J51" s="4"/>
      <c r="K51" s="4"/>
      <c r="L51" s="6"/>
      <c r="M51" s="6"/>
      <c r="P51" s="2" t="e">
        <f>#REF!-Q51</f>
        <v>#REF!</v>
      </c>
      <c r="Q51" s="4" t="e">
        <f>IF(AND(AP51=2),(#REF!*#REF!),#REF!)</f>
        <v>#REF!</v>
      </c>
      <c r="R51" s="4" t="e">
        <f>IF(AND(AP51=1),(#REF!*#REF!),#REF!)</f>
        <v>#REF!</v>
      </c>
      <c r="S51" s="2" t="e">
        <f>+#REF!-R51</f>
        <v>#REF!</v>
      </c>
      <c r="Z51" s="2" t="str">
        <f>IFERROR(VLOOKUP(#REF!,#REF!,2,0)," ")</f>
        <v xml:space="preserve"> </v>
      </c>
      <c r="AP51" s="2" t="str">
        <f>IFERROR(VLOOKUP(#REF!,#REF!,2,0)," ")</f>
        <v xml:space="preserve"> </v>
      </c>
      <c r="AU51" s="2" t="e">
        <f>#REF!*#REF!</f>
        <v>#REF!</v>
      </c>
      <c r="AV51" s="2" t="e">
        <f>#REF!*#REF!</f>
        <v>#REF!</v>
      </c>
      <c r="BA51" s="2" t="str">
        <f t="shared" si="1"/>
        <v xml:space="preserve"> </v>
      </c>
    </row>
    <row r="52" spans="1:53" ht="77.25" customHeight="1">
      <c r="A52" s="4">
        <v>47</v>
      </c>
      <c r="B52" s="4" t="s">
        <v>108</v>
      </c>
      <c r="C52" s="4" t="s">
        <v>24</v>
      </c>
      <c r="D52" s="4" t="s">
        <v>331</v>
      </c>
      <c r="E52" s="4" t="s">
        <v>332</v>
      </c>
      <c r="F52" s="4" t="s">
        <v>333</v>
      </c>
      <c r="G52" s="4"/>
      <c r="H52" s="4"/>
      <c r="I52" s="4"/>
      <c r="J52" s="4"/>
      <c r="K52" s="4"/>
      <c r="L52" s="6"/>
      <c r="M52" s="6"/>
      <c r="P52" s="2" t="e">
        <f>#REF!-Q52</f>
        <v>#REF!</v>
      </c>
      <c r="Q52" s="4" t="e">
        <f>IF(AND(AP52=2),(#REF!*#REF!),#REF!)</f>
        <v>#REF!</v>
      </c>
      <c r="R52" s="4" t="e">
        <f>IF(AND(AP52=1),(#REF!*#REF!),#REF!)</f>
        <v>#REF!</v>
      </c>
      <c r="S52" s="2" t="e">
        <f>+#REF!-R52</f>
        <v>#REF!</v>
      </c>
      <c r="Z52" s="2" t="str">
        <f>IFERROR(VLOOKUP(#REF!,#REF!,2,0)," ")</f>
        <v xml:space="preserve"> </v>
      </c>
      <c r="AP52" s="2" t="str">
        <f>IFERROR(VLOOKUP(#REF!,#REF!,2,0)," ")</f>
        <v xml:space="preserve"> </v>
      </c>
      <c r="AU52" s="2" t="e">
        <f>#REF!*#REF!</f>
        <v>#REF!</v>
      </c>
      <c r="AV52" s="2" t="e">
        <f>#REF!*#REF!</f>
        <v>#REF!</v>
      </c>
      <c r="BA52" s="2" t="str">
        <f t="shared" si="1"/>
        <v>Corrupción.</v>
      </c>
    </row>
    <row r="53" spans="1:53" ht="77.25" customHeight="1">
      <c r="A53" s="4">
        <v>48</v>
      </c>
      <c r="B53" s="4" t="s">
        <v>108</v>
      </c>
      <c r="C53" s="4" t="s">
        <v>24</v>
      </c>
      <c r="D53" s="4" t="s">
        <v>334</v>
      </c>
      <c r="E53" s="4" t="s">
        <v>332</v>
      </c>
      <c r="F53" s="4" t="s">
        <v>333</v>
      </c>
      <c r="G53" s="4"/>
      <c r="H53" s="4"/>
      <c r="I53" s="4"/>
      <c r="J53" s="4"/>
      <c r="K53" s="4"/>
      <c r="L53" s="6"/>
      <c r="M53" s="6"/>
      <c r="P53" s="2" t="e">
        <f>#REF!-Q53</f>
        <v>#REF!</v>
      </c>
      <c r="Q53" s="4" t="e">
        <f>IF(AND(AP53=2),(#REF!*#REF!),#REF!)</f>
        <v>#REF!</v>
      </c>
      <c r="R53" s="4" t="e">
        <f>IF(AND(AP53=1),(#REF!*#REF!),#REF!)</f>
        <v>#REF!</v>
      </c>
      <c r="S53" s="2" t="e">
        <f>+#REF!-R53</f>
        <v>#REF!</v>
      </c>
      <c r="Z53" s="2" t="str">
        <f>IFERROR(VLOOKUP(#REF!,#REF!,2,0)," ")</f>
        <v xml:space="preserve"> </v>
      </c>
      <c r="AP53" s="2" t="str">
        <f>IFERROR(VLOOKUP(#REF!,#REF!,2,0)," ")</f>
        <v xml:space="preserve"> </v>
      </c>
      <c r="AU53" s="2" t="e">
        <f>#REF!*#REF!</f>
        <v>#REF!</v>
      </c>
      <c r="AV53" s="2" t="e">
        <f>#REF!*#REF!</f>
        <v>#REF!</v>
      </c>
      <c r="BA53" s="2" t="str">
        <f t="shared" si="1"/>
        <v>Corrupción.</v>
      </c>
    </row>
    <row r="54" spans="1:53" ht="77.25" customHeight="1">
      <c r="A54" s="4">
        <v>49</v>
      </c>
      <c r="B54" s="4" t="s">
        <v>106</v>
      </c>
      <c r="C54" s="4" t="s">
        <v>29</v>
      </c>
      <c r="D54" s="4" t="s">
        <v>335</v>
      </c>
      <c r="E54" s="4" t="s">
        <v>336</v>
      </c>
      <c r="F54" s="4" t="s">
        <v>337</v>
      </c>
      <c r="G54" s="4"/>
      <c r="H54" s="4"/>
      <c r="I54" s="4"/>
      <c r="J54" s="4"/>
      <c r="K54" s="4"/>
      <c r="L54" s="6"/>
      <c r="M54" s="6"/>
      <c r="P54" s="2" t="e">
        <f>#REF!-Q54</f>
        <v>#REF!</v>
      </c>
      <c r="Q54" s="4" t="e">
        <f>IF(AND(AP54=2),(#REF!*#REF!),#REF!)</f>
        <v>#REF!</v>
      </c>
      <c r="R54" s="4" t="e">
        <f>IF(AND(AP54=1),(#REF!*#REF!),#REF!)</f>
        <v>#REF!</v>
      </c>
      <c r="S54" s="2" t="e">
        <f>+#REF!-R54</f>
        <v>#REF!</v>
      </c>
      <c r="Z54" s="2" t="str">
        <f>IFERROR(VLOOKUP(#REF!,#REF!,2,0)," ")</f>
        <v xml:space="preserve"> </v>
      </c>
      <c r="AP54" s="2" t="str">
        <f>IFERROR(VLOOKUP(#REF!,#REF!,2,0)," ")</f>
        <v xml:space="preserve"> </v>
      </c>
      <c r="AU54" s="2" t="e">
        <f>#REF!*#REF!</f>
        <v>#REF!</v>
      </c>
      <c r="AV54" s="2" t="e">
        <f>#REF!*#REF!</f>
        <v>#REF!</v>
      </c>
      <c r="BA54" s="2" t="str">
        <f t="shared" si="1"/>
        <v xml:space="preserve"> </v>
      </c>
    </row>
    <row r="55" spans="1:53" ht="77.25" customHeight="1">
      <c r="A55" s="4">
        <v>50</v>
      </c>
      <c r="B55" s="4" t="s">
        <v>106</v>
      </c>
      <c r="C55" s="4" t="s">
        <v>29</v>
      </c>
      <c r="D55" s="4" t="s">
        <v>338</v>
      </c>
      <c r="E55" s="4" t="s">
        <v>339</v>
      </c>
      <c r="F55" s="4" t="s">
        <v>340</v>
      </c>
      <c r="G55" s="4"/>
      <c r="H55" s="4"/>
      <c r="I55" s="4"/>
      <c r="J55" s="4"/>
      <c r="K55" s="4"/>
      <c r="L55" s="6"/>
      <c r="M55" s="6"/>
      <c r="P55" s="2" t="e">
        <f>#REF!-Q55</f>
        <v>#REF!</v>
      </c>
      <c r="Q55" s="4" t="e">
        <f>IF(AND(AP55=2),(#REF!*#REF!),#REF!)</f>
        <v>#REF!</v>
      </c>
      <c r="R55" s="4" t="e">
        <f>IF(AND(AP55=1),(#REF!*#REF!),#REF!)</f>
        <v>#REF!</v>
      </c>
      <c r="S55" s="2" t="e">
        <f>+#REF!-R55</f>
        <v>#REF!</v>
      </c>
      <c r="Z55" s="2" t="str">
        <f>IFERROR(VLOOKUP(#REF!,#REF!,2,0)," ")</f>
        <v xml:space="preserve"> </v>
      </c>
      <c r="AP55" s="2" t="str">
        <f>IFERROR(VLOOKUP(#REF!,#REF!,2,0)," ")</f>
        <v xml:space="preserve"> </v>
      </c>
      <c r="AU55" s="2" t="e">
        <f>#REF!*#REF!</f>
        <v>#REF!</v>
      </c>
      <c r="AV55" s="2" t="e">
        <f>#REF!*#REF!</f>
        <v>#REF!</v>
      </c>
      <c r="BA55" s="2" t="str">
        <f t="shared" si="1"/>
        <v xml:space="preserve"> </v>
      </c>
    </row>
    <row r="56" spans="1:53" ht="77.25" customHeight="1">
      <c r="A56" s="4">
        <v>51</v>
      </c>
      <c r="B56" s="4" t="s">
        <v>106</v>
      </c>
      <c r="C56" s="4" t="s">
        <v>35</v>
      </c>
      <c r="D56" s="4" t="s">
        <v>341</v>
      </c>
      <c r="E56" s="4" t="s">
        <v>342</v>
      </c>
      <c r="F56" s="4" t="s">
        <v>343</v>
      </c>
      <c r="G56" s="4"/>
      <c r="H56" s="4"/>
      <c r="I56" s="4"/>
      <c r="J56" s="4"/>
      <c r="K56" s="4"/>
      <c r="L56" s="6"/>
      <c r="M56" s="6"/>
      <c r="P56" s="2" t="e">
        <f>#REF!-Q56</f>
        <v>#REF!</v>
      </c>
      <c r="Q56" s="4" t="e">
        <f>IF(AND(AP56=2),(#REF!*#REF!),#REF!)</f>
        <v>#REF!</v>
      </c>
      <c r="R56" s="4" t="e">
        <f>IF(AND(AP56=1),(#REF!*#REF!),#REF!)</f>
        <v>#REF!</v>
      </c>
      <c r="S56" s="2" t="e">
        <f>+#REF!-R56</f>
        <v>#REF!</v>
      </c>
      <c r="Z56" s="2" t="str">
        <f>IFERROR(VLOOKUP(#REF!,#REF!,2,0)," ")</f>
        <v xml:space="preserve"> </v>
      </c>
      <c r="AP56" s="2" t="str">
        <f>IFERROR(VLOOKUP(#REF!,#REF!,2,0)," ")</f>
        <v xml:space="preserve"> </v>
      </c>
      <c r="AU56" s="2" t="e">
        <f>#REF!*#REF!</f>
        <v>#REF!</v>
      </c>
      <c r="AV56" s="2" t="e">
        <f>#REF!*#REF!</f>
        <v>#REF!</v>
      </c>
      <c r="BA56" s="2" t="str">
        <f t="shared" si="1"/>
        <v xml:space="preserve"> </v>
      </c>
    </row>
    <row r="57" spans="1:53" ht="77.25" customHeight="1">
      <c r="A57" s="4">
        <v>52</v>
      </c>
      <c r="B57" s="4" t="s">
        <v>106</v>
      </c>
      <c r="C57" s="4" t="s">
        <v>35</v>
      </c>
      <c r="D57" s="4" t="s">
        <v>344</v>
      </c>
      <c r="E57" s="4" t="s">
        <v>342</v>
      </c>
      <c r="F57" s="4" t="s">
        <v>345</v>
      </c>
      <c r="G57" s="4"/>
      <c r="H57" s="4"/>
      <c r="I57" s="4"/>
      <c r="J57" s="4"/>
      <c r="K57" s="4"/>
      <c r="L57" s="6"/>
      <c r="M57" s="6"/>
      <c r="P57" s="2" t="e">
        <f>#REF!-Q57</f>
        <v>#REF!</v>
      </c>
      <c r="Q57" s="4" t="e">
        <f>IF(AND(AP57=2),(#REF!*#REF!),#REF!)</f>
        <v>#REF!</v>
      </c>
      <c r="R57" s="4" t="e">
        <f>IF(AND(AP57=1),(#REF!*#REF!),#REF!)</f>
        <v>#REF!</v>
      </c>
      <c r="S57" s="2" t="e">
        <f>+#REF!-R57</f>
        <v>#REF!</v>
      </c>
      <c r="Z57" s="2" t="str">
        <f>IFERROR(VLOOKUP(#REF!,#REF!,2,0)," ")</f>
        <v xml:space="preserve"> </v>
      </c>
      <c r="AP57" s="2" t="str">
        <f>IFERROR(VLOOKUP(#REF!,#REF!,2,0)," ")</f>
        <v xml:space="preserve"> </v>
      </c>
      <c r="AU57" s="2" t="e">
        <f>#REF!*#REF!</f>
        <v>#REF!</v>
      </c>
      <c r="AV57" s="2" t="e">
        <f>#REF!*#REF!</f>
        <v>#REF!</v>
      </c>
      <c r="BA57" s="2" t="str">
        <f t="shared" si="1"/>
        <v xml:space="preserve"> </v>
      </c>
    </row>
    <row r="58" spans="1:53" ht="77.25" customHeight="1">
      <c r="A58" s="4">
        <v>53</v>
      </c>
      <c r="B58" s="4" t="s">
        <v>108</v>
      </c>
      <c r="C58" s="4" t="s">
        <v>35</v>
      </c>
      <c r="D58" s="4" t="s">
        <v>346</v>
      </c>
      <c r="E58" s="4" t="s">
        <v>347</v>
      </c>
      <c r="F58" s="4" t="s">
        <v>348</v>
      </c>
      <c r="G58" s="4"/>
      <c r="H58" s="4"/>
      <c r="I58" s="4"/>
      <c r="J58" s="4"/>
      <c r="K58" s="4"/>
      <c r="L58" s="6"/>
      <c r="M58" s="6"/>
      <c r="P58" s="2" t="e">
        <f>#REF!-Q58</f>
        <v>#REF!</v>
      </c>
      <c r="Q58" s="4" t="e">
        <f>IF(AND(AP58=2),(#REF!*#REF!),#REF!)</f>
        <v>#REF!</v>
      </c>
      <c r="R58" s="4" t="e">
        <f>IF(AND(AP58=1),(#REF!*#REF!),#REF!)</f>
        <v>#REF!</v>
      </c>
      <c r="S58" s="2" t="e">
        <f>+#REF!-R58</f>
        <v>#REF!</v>
      </c>
      <c r="Z58" s="2" t="str">
        <f>IFERROR(VLOOKUP(#REF!,#REF!,2,0)," ")</f>
        <v xml:space="preserve"> </v>
      </c>
      <c r="AP58" s="2" t="str">
        <f>IFERROR(VLOOKUP(#REF!,#REF!,2,0)," ")</f>
        <v xml:space="preserve"> </v>
      </c>
      <c r="AU58" s="2" t="e">
        <f>#REF!*#REF!</f>
        <v>#REF!</v>
      </c>
      <c r="AV58" s="2" t="e">
        <f>#REF!*#REF!</f>
        <v>#REF!</v>
      </c>
      <c r="BA58" s="2" t="str">
        <f t="shared" si="1"/>
        <v>Corrupción.</v>
      </c>
    </row>
    <row r="59" spans="1:53" ht="77.25" customHeight="1">
      <c r="A59" s="4">
        <v>54</v>
      </c>
      <c r="B59" s="4" t="s">
        <v>107</v>
      </c>
      <c r="C59" s="4" t="s">
        <v>35</v>
      </c>
      <c r="D59" s="4" t="s">
        <v>349</v>
      </c>
      <c r="E59" s="4" t="s">
        <v>350</v>
      </c>
      <c r="F59" s="4" t="s">
        <v>351</v>
      </c>
      <c r="G59" s="4"/>
      <c r="H59" s="4"/>
      <c r="I59" s="4"/>
      <c r="J59" s="4"/>
      <c r="K59" s="4"/>
      <c r="L59" s="6"/>
      <c r="M59" s="6"/>
      <c r="P59" s="2" t="e">
        <f>#REF!-Q59</f>
        <v>#REF!</v>
      </c>
      <c r="Q59" s="4" t="e">
        <f>IF(AND(AP59=2),(#REF!*#REF!),#REF!)</f>
        <v>#REF!</v>
      </c>
      <c r="R59" s="4" t="e">
        <f>IF(AND(AP59=1),(#REF!*#REF!),#REF!)</f>
        <v>#REF!</v>
      </c>
      <c r="S59" s="2" t="e">
        <f>+#REF!-R59</f>
        <v>#REF!</v>
      </c>
      <c r="Z59" s="2" t="str">
        <f>IFERROR(VLOOKUP(#REF!,#REF!,2,0)," ")</f>
        <v xml:space="preserve"> </v>
      </c>
      <c r="AP59" s="2" t="str">
        <f>IFERROR(VLOOKUP(#REF!,#REF!,2,0)," ")</f>
        <v xml:space="preserve"> </v>
      </c>
      <c r="AU59" s="2" t="e">
        <f>#REF!*#REF!</f>
        <v>#REF!</v>
      </c>
      <c r="AV59" s="2" t="e">
        <f>#REF!*#REF!</f>
        <v>#REF!</v>
      </c>
      <c r="BA59" s="2" t="str">
        <f t="shared" si="1"/>
        <v xml:space="preserve"> </v>
      </c>
    </row>
    <row r="60" spans="1:53" ht="77.25" customHeight="1">
      <c r="A60" s="4">
        <v>55</v>
      </c>
      <c r="B60" s="4" t="s">
        <v>106</v>
      </c>
      <c r="C60" s="4" t="s">
        <v>35</v>
      </c>
      <c r="D60" s="4" t="s">
        <v>352</v>
      </c>
      <c r="E60" s="4" t="s">
        <v>350</v>
      </c>
      <c r="F60" s="4" t="s">
        <v>353</v>
      </c>
      <c r="G60" s="4"/>
      <c r="H60" s="4"/>
      <c r="I60" s="4"/>
      <c r="J60" s="4"/>
      <c r="K60" s="4"/>
      <c r="L60" s="6"/>
      <c r="M60" s="6"/>
      <c r="P60" s="2" t="e">
        <f>#REF!-Q60</f>
        <v>#REF!</v>
      </c>
      <c r="Q60" s="4" t="e">
        <f>IF(AND(AP60=2),(#REF!*#REF!),#REF!)</f>
        <v>#REF!</v>
      </c>
      <c r="R60" s="4" t="e">
        <f>IF(AND(AP60=1),(#REF!*#REF!),#REF!)</f>
        <v>#REF!</v>
      </c>
      <c r="S60" s="2" t="e">
        <f>+#REF!-R60</f>
        <v>#REF!</v>
      </c>
      <c r="Z60" s="2" t="str">
        <f>IFERROR(VLOOKUP(#REF!,#REF!,2,0)," ")</f>
        <v xml:space="preserve"> </v>
      </c>
      <c r="AP60" s="2" t="str">
        <f>IFERROR(VLOOKUP(#REF!,#REF!,2,0)," ")</f>
        <v xml:space="preserve"> </v>
      </c>
      <c r="AU60" s="2" t="e">
        <f>#REF!*#REF!</f>
        <v>#REF!</v>
      </c>
      <c r="AV60" s="2" t="e">
        <f>#REF!*#REF!</f>
        <v>#REF!</v>
      </c>
      <c r="BA60" s="2" t="str">
        <f t="shared" si="1"/>
        <v xml:space="preserve"> </v>
      </c>
    </row>
    <row r="61" spans="1:53" ht="77.25" customHeight="1">
      <c r="A61" s="4">
        <v>56</v>
      </c>
      <c r="B61" s="4" t="s">
        <v>108</v>
      </c>
      <c r="C61" s="4" t="s">
        <v>44</v>
      </c>
      <c r="D61" s="4" t="s">
        <v>354</v>
      </c>
      <c r="E61" s="4" t="s">
        <v>355</v>
      </c>
      <c r="F61" s="4" t="s">
        <v>356</v>
      </c>
      <c r="G61" s="4"/>
      <c r="H61" s="4"/>
      <c r="I61" s="4"/>
      <c r="J61" s="4"/>
      <c r="K61" s="4"/>
      <c r="L61" s="6"/>
      <c r="M61" s="6"/>
      <c r="P61" s="2" t="e">
        <f>#REF!-Q61</f>
        <v>#REF!</v>
      </c>
      <c r="Q61" s="4" t="e">
        <f>IF(AND(AP61=2),(#REF!*#REF!),#REF!)</f>
        <v>#REF!</v>
      </c>
      <c r="R61" s="4" t="e">
        <f>IF(AND(AP61=1),(#REF!*#REF!),#REF!)</f>
        <v>#REF!</v>
      </c>
      <c r="S61" s="2" t="e">
        <f>+#REF!-R61</f>
        <v>#REF!</v>
      </c>
      <c r="Z61" s="2" t="str">
        <f>IFERROR(VLOOKUP(#REF!,#REF!,2,0)," ")</f>
        <v xml:space="preserve"> </v>
      </c>
      <c r="AP61" s="2" t="str">
        <f>IFERROR(VLOOKUP(#REF!,#REF!,2,0)," ")</f>
        <v xml:space="preserve"> </v>
      </c>
      <c r="AU61" s="2" t="e">
        <f>#REF!*#REF!</f>
        <v>#REF!</v>
      </c>
      <c r="AV61" s="2" t="e">
        <f>#REF!*#REF!</f>
        <v>#REF!</v>
      </c>
      <c r="BA61" s="2" t="str">
        <f t="shared" si="1"/>
        <v>Corrupción.</v>
      </c>
    </row>
    <row r="62" spans="1:53" ht="77.25" customHeight="1">
      <c r="A62" s="4">
        <v>57</v>
      </c>
      <c r="B62" s="4" t="s">
        <v>108</v>
      </c>
      <c r="C62" s="4" t="s">
        <v>33</v>
      </c>
      <c r="D62" s="4" t="s">
        <v>357</v>
      </c>
      <c r="E62" s="4" t="s">
        <v>358</v>
      </c>
      <c r="F62" s="4" t="s">
        <v>359</v>
      </c>
      <c r="G62" s="4"/>
      <c r="H62" s="4"/>
      <c r="I62" s="4"/>
      <c r="J62" s="4"/>
      <c r="K62" s="4"/>
      <c r="L62" s="6"/>
      <c r="M62" s="6"/>
      <c r="P62" s="2" t="e">
        <f>#REF!-Q62</f>
        <v>#REF!</v>
      </c>
      <c r="Q62" s="4" t="e">
        <f>IF(AND(AP62=2),(#REF!*#REF!),#REF!)</f>
        <v>#REF!</v>
      </c>
      <c r="R62" s="4" t="e">
        <f>IF(AND(AP62=1),(#REF!*#REF!),#REF!)</f>
        <v>#REF!</v>
      </c>
      <c r="S62" s="2" t="e">
        <f>+#REF!-R62</f>
        <v>#REF!</v>
      </c>
      <c r="Z62" s="2" t="str">
        <f>IFERROR(VLOOKUP(#REF!,#REF!,2,0)," ")</f>
        <v xml:space="preserve"> </v>
      </c>
      <c r="AP62" s="2" t="str">
        <f>IFERROR(VLOOKUP(#REF!,#REF!,2,0)," ")</f>
        <v xml:space="preserve"> </v>
      </c>
      <c r="AU62" s="2" t="e">
        <f>#REF!*#REF!</f>
        <v>#REF!</v>
      </c>
      <c r="AV62" s="2" t="e">
        <f>#REF!*#REF!</f>
        <v>#REF!</v>
      </c>
      <c r="BA62" s="2" t="str">
        <f t="shared" si="1"/>
        <v>Corrupción.</v>
      </c>
    </row>
    <row r="63" spans="1:53" ht="77.25" customHeight="1">
      <c r="A63" s="4">
        <v>58</v>
      </c>
      <c r="B63" s="4" t="s">
        <v>108</v>
      </c>
      <c r="C63" s="4" t="s">
        <v>33</v>
      </c>
      <c r="D63" s="4" t="s">
        <v>360</v>
      </c>
      <c r="E63" s="4" t="s">
        <v>361</v>
      </c>
      <c r="F63" s="4" t="s">
        <v>362</v>
      </c>
      <c r="G63" s="4"/>
      <c r="H63" s="4"/>
      <c r="I63" s="4"/>
      <c r="J63" s="4"/>
      <c r="K63" s="4"/>
      <c r="L63" s="6"/>
      <c r="M63" s="6"/>
      <c r="P63" s="2" t="e">
        <f>#REF!-Q63</f>
        <v>#REF!</v>
      </c>
      <c r="Q63" s="4" t="e">
        <f>IF(AND(AP63=2),(#REF!*#REF!),#REF!)</f>
        <v>#REF!</v>
      </c>
      <c r="R63" s="4" t="e">
        <f>IF(AND(AP63=1),(#REF!*#REF!),#REF!)</f>
        <v>#REF!</v>
      </c>
      <c r="S63" s="2" t="e">
        <f>+#REF!-R63</f>
        <v>#REF!</v>
      </c>
      <c r="Z63" s="2" t="str">
        <f>IFERROR(VLOOKUP(#REF!,#REF!,2,0)," ")</f>
        <v xml:space="preserve"> </v>
      </c>
      <c r="AP63" s="2" t="str">
        <f>IFERROR(VLOOKUP(#REF!,#REF!,2,0)," ")</f>
        <v xml:space="preserve"> </v>
      </c>
      <c r="AU63" s="2" t="e">
        <f>#REF!*#REF!</f>
        <v>#REF!</v>
      </c>
      <c r="AV63" s="2" t="e">
        <f>#REF!*#REF!</f>
        <v>#REF!</v>
      </c>
      <c r="BA63" s="2" t="str">
        <f t="shared" si="1"/>
        <v>Corrupción.</v>
      </c>
    </row>
    <row r="64" spans="1:53" ht="77.25" customHeight="1">
      <c r="A64" s="4">
        <v>59</v>
      </c>
      <c r="B64" s="4" t="s">
        <v>108</v>
      </c>
      <c r="C64" s="4" t="s">
        <v>23</v>
      </c>
      <c r="D64" s="4" t="s">
        <v>363</v>
      </c>
      <c r="E64" s="4" t="s">
        <v>364</v>
      </c>
      <c r="F64" s="4" t="s">
        <v>365</v>
      </c>
      <c r="G64" s="4"/>
      <c r="H64" s="4"/>
      <c r="I64" s="4"/>
      <c r="J64" s="4"/>
      <c r="K64" s="4"/>
      <c r="L64" s="6"/>
      <c r="M64" s="6"/>
      <c r="P64" s="2" t="e">
        <f>#REF!-Q64</f>
        <v>#REF!</v>
      </c>
      <c r="Q64" s="4" t="e">
        <f>IF(AND(AP64=2),(#REF!*#REF!),#REF!)</f>
        <v>#REF!</v>
      </c>
      <c r="R64" s="4" t="e">
        <f>IF(AND(AP64=1),(#REF!*#REF!),#REF!)</f>
        <v>#REF!</v>
      </c>
      <c r="S64" s="2" t="e">
        <f>+#REF!-R64</f>
        <v>#REF!</v>
      </c>
      <c r="Z64" s="2" t="str">
        <f>IFERROR(VLOOKUP(#REF!,#REF!,2,0)," ")</f>
        <v xml:space="preserve"> </v>
      </c>
      <c r="AP64" s="2" t="str">
        <f>IFERROR(VLOOKUP(#REF!,#REF!,2,0)," ")</f>
        <v xml:space="preserve"> </v>
      </c>
      <c r="AU64" s="2" t="e">
        <f>#REF!*#REF!</f>
        <v>#REF!</v>
      </c>
      <c r="AV64" s="2" t="e">
        <f>#REF!*#REF!</f>
        <v>#REF!</v>
      </c>
      <c r="BA64" s="2" t="str">
        <f t="shared" si="1"/>
        <v>Corrupción.</v>
      </c>
    </row>
    <row r="65" spans="1:53" ht="77.25" customHeight="1">
      <c r="A65" s="4">
        <v>60</v>
      </c>
      <c r="B65" s="4" t="s">
        <v>108</v>
      </c>
      <c r="C65" s="4" t="s">
        <v>23</v>
      </c>
      <c r="D65" s="4" t="s">
        <v>366</v>
      </c>
      <c r="E65" s="4" t="s">
        <v>367</v>
      </c>
      <c r="F65" s="4" t="s">
        <v>368</v>
      </c>
      <c r="G65" s="4"/>
      <c r="H65" s="4"/>
      <c r="I65" s="4"/>
      <c r="J65" s="4"/>
      <c r="K65" s="4"/>
      <c r="L65" s="6"/>
      <c r="M65" s="6"/>
      <c r="P65" s="2" t="e">
        <f>#REF!-Q65</f>
        <v>#REF!</v>
      </c>
      <c r="Q65" s="4" t="e">
        <f>IF(AND(AP65=2),(#REF!*#REF!),#REF!)</f>
        <v>#REF!</v>
      </c>
      <c r="R65" s="4" t="e">
        <f>IF(AND(AP65=1),(#REF!*#REF!),#REF!)</f>
        <v>#REF!</v>
      </c>
      <c r="S65" s="2" t="e">
        <f>+#REF!-R65</f>
        <v>#REF!</v>
      </c>
      <c r="Z65" s="2" t="str">
        <f>IFERROR(VLOOKUP(#REF!,#REF!,2,0)," ")</f>
        <v xml:space="preserve"> </v>
      </c>
      <c r="AP65" s="2" t="str">
        <f>IFERROR(VLOOKUP(#REF!,#REF!,2,0)," ")</f>
        <v xml:space="preserve"> </v>
      </c>
      <c r="AU65" s="2" t="e">
        <f>#REF!*#REF!</f>
        <v>#REF!</v>
      </c>
      <c r="AV65" s="2" t="e">
        <f>#REF!*#REF!</f>
        <v>#REF!</v>
      </c>
      <c r="BA65" s="2" t="str">
        <f t="shared" si="1"/>
        <v>Corrupción.</v>
      </c>
    </row>
    <row r="66" spans="1:53" ht="77.25" customHeight="1">
      <c r="A66" s="4">
        <v>61</v>
      </c>
      <c r="B66" s="4" t="s">
        <v>106</v>
      </c>
      <c r="C66" s="4" t="s">
        <v>23</v>
      </c>
      <c r="D66" s="4" t="s">
        <v>369</v>
      </c>
      <c r="E66" s="4" t="s">
        <v>370</v>
      </c>
      <c r="F66" s="4" t="s">
        <v>371</v>
      </c>
      <c r="G66" s="4"/>
      <c r="H66" s="4"/>
      <c r="I66" s="4"/>
      <c r="J66" s="4"/>
      <c r="K66" s="4"/>
      <c r="L66" s="6"/>
      <c r="M66" s="6"/>
      <c r="P66" s="2" t="e">
        <f>#REF!-Q66</f>
        <v>#REF!</v>
      </c>
      <c r="Q66" s="4" t="e">
        <f>IF(AND(AP66=2),(#REF!*#REF!),#REF!)</f>
        <v>#REF!</v>
      </c>
      <c r="R66" s="4" t="e">
        <f>IF(AND(AP66=1),(#REF!*#REF!),#REF!)</f>
        <v>#REF!</v>
      </c>
      <c r="S66" s="2" t="e">
        <f>+#REF!-R66</f>
        <v>#REF!</v>
      </c>
      <c r="Z66" s="2" t="str">
        <f>IFERROR(VLOOKUP(#REF!,#REF!,2,0)," ")</f>
        <v xml:space="preserve"> </v>
      </c>
      <c r="AP66" s="2" t="str">
        <f>IFERROR(VLOOKUP(#REF!,#REF!,2,0)," ")</f>
        <v xml:space="preserve"> </v>
      </c>
      <c r="AU66" s="2" t="e">
        <f>#REF!*#REF!</f>
        <v>#REF!</v>
      </c>
      <c r="AV66" s="2" t="e">
        <f>#REF!*#REF!</f>
        <v>#REF!</v>
      </c>
      <c r="BA66" s="2" t="str">
        <f t="shared" si="1"/>
        <v xml:space="preserve"> </v>
      </c>
    </row>
    <row r="67" spans="1:53" ht="77.25" customHeight="1">
      <c r="A67" s="4">
        <v>62</v>
      </c>
      <c r="B67" s="4" t="s">
        <v>106</v>
      </c>
      <c r="C67" s="4" t="s">
        <v>23</v>
      </c>
      <c r="D67" s="4" t="s">
        <v>372</v>
      </c>
      <c r="E67" s="4" t="s">
        <v>373</v>
      </c>
      <c r="F67" s="4" t="s">
        <v>374</v>
      </c>
      <c r="G67" s="4"/>
      <c r="H67" s="4"/>
      <c r="I67" s="4"/>
      <c r="J67" s="4"/>
      <c r="K67" s="4"/>
      <c r="L67" s="6"/>
      <c r="M67" s="6"/>
      <c r="P67" s="2" t="e">
        <f>#REF!-Q67</f>
        <v>#REF!</v>
      </c>
      <c r="Q67" s="4" t="e">
        <f>IF(AND(AP67=2),(#REF!*#REF!),#REF!)</f>
        <v>#REF!</v>
      </c>
      <c r="R67" s="4" t="e">
        <f>IF(AND(AP67=1),(#REF!*#REF!),#REF!)</f>
        <v>#REF!</v>
      </c>
      <c r="S67" s="2" t="e">
        <f>+#REF!-R67</f>
        <v>#REF!</v>
      </c>
      <c r="Z67" s="2" t="str">
        <f>IFERROR(VLOOKUP(#REF!,#REF!,2,0)," ")</f>
        <v xml:space="preserve"> </v>
      </c>
      <c r="AP67" s="2" t="str">
        <f>IFERROR(VLOOKUP(#REF!,#REF!,2,0)," ")</f>
        <v xml:space="preserve"> </v>
      </c>
      <c r="AU67" s="2" t="e">
        <f>#REF!*#REF!</f>
        <v>#REF!</v>
      </c>
      <c r="AV67" s="2" t="e">
        <f>#REF!*#REF!</f>
        <v>#REF!</v>
      </c>
      <c r="BA67" s="2" t="str">
        <f t="shared" si="1"/>
        <v xml:space="preserve"> </v>
      </c>
    </row>
    <row r="68" spans="1:53" ht="77.25" customHeight="1">
      <c r="A68" s="4">
        <v>63</v>
      </c>
      <c r="B68" s="4" t="s">
        <v>106</v>
      </c>
      <c r="C68" s="4" t="s">
        <v>23</v>
      </c>
      <c r="D68" s="4" t="s">
        <v>375</v>
      </c>
      <c r="E68" s="4" t="s">
        <v>376</v>
      </c>
      <c r="F68" s="4" t="s">
        <v>377</v>
      </c>
      <c r="G68" s="4"/>
      <c r="H68" s="4"/>
      <c r="I68" s="4"/>
      <c r="J68" s="4"/>
      <c r="K68" s="4"/>
      <c r="L68" s="6"/>
      <c r="M68" s="6"/>
      <c r="P68" s="2" t="e">
        <f>#REF!-Q68</f>
        <v>#REF!</v>
      </c>
      <c r="Q68" s="4" t="e">
        <f>IF(AND(AP68=2),(#REF!*#REF!),#REF!)</f>
        <v>#REF!</v>
      </c>
      <c r="R68" s="4" t="e">
        <f>IF(AND(AP68=1),(#REF!*#REF!),#REF!)</f>
        <v>#REF!</v>
      </c>
      <c r="S68" s="2" t="e">
        <f>+#REF!-R68</f>
        <v>#REF!</v>
      </c>
      <c r="Z68" s="2" t="str">
        <f>IFERROR(VLOOKUP(#REF!,#REF!,2,0)," ")</f>
        <v xml:space="preserve"> </v>
      </c>
      <c r="AP68" s="2" t="str">
        <f>IFERROR(VLOOKUP(#REF!,#REF!,2,0)," ")</f>
        <v xml:space="preserve"> </v>
      </c>
      <c r="AU68" s="2" t="e">
        <f>#REF!*#REF!</f>
        <v>#REF!</v>
      </c>
      <c r="AV68" s="2" t="e">
        <f>#REF!*#REF!</f>
        <v>#REF!</v>
      </c>
      <c r="BA68" s="2" t="str">
        <f t="shared" si="1"/>
        <v xml:space="preserve"> </v>
      </c>
    </row>
    <row r="69" spans="1:53" ht="77.25" customHeight="1">
      <c r="A69" s="4">
        <v>64</v>
      </c>
      <c r="B69" s="4" t="s">
        <v>106</v>
      </c>
      <c r="C69" s="4" t="s">
        <v>23</v>
      </c>
      <c r="D69" s="4" t="s">
        <v>378</v>
      </c>
      <c r="E69" s="4" t="s">
        <v>379</v>
      </c>
      <c r="F69" s="4" t="s">
        <v>380</v>
      </c>
      <c r="G69" s="4"/>
      <c r="H69" s="4"/>
      <c r="I69" s="4"/>
      <c r="J69" s="4"/>
      <c r="K69" s="4"/>
      <c r="L69" s="6"/>
      <c r="M69" s="6"/>
      <c r="P69" s="2" t="e">
        <f>#REF!-Q69</f>
        <v>#REF!</v>
      </c>
      <c r="Q69" s="4" t="e">
        <f>IF(AND(AP69=2),(#REF!*#REF!),#REF!)</f>
        <v>#REF!</v>
      </c>
      <c r="R69" s="4" t="e">
        <f>IF(AND(AP69=1),(#REF!*#REF!),#REF!)</f>
        <v>#REF!</v>
      </c>
      <c r="S69" s="2" t="e">
        <f>+#REF!-R69</f>
        <v>#REF!</v>
      </c>
      <c r="Z69" s="2" t="str">
        <f>IFERROR(VLOOKUP(#REF!,#REF!,2,0)," ")</f>
        <v xml:space="preserve"> </v>
      </c>
      <c r="AP69" s="2" t="str">
        <f>IFERROR(VLOOKUP(#REF!,#REF!,2,0)," ")</f>
        <v xml:space="preserve"> </v>
      </c>
      <c r="AU69" s="2" t="e">
        <f>#REF!*#REF!</f>
        <v>#REF!</v>
      </c>
      <c r="AV69" s="2" t="e">
        <f>#REF!*#REF!</f>
        <v>#REF!</v>
      </c>
      <c r="BA69" s="2" t="str">
        <f t="shared" si="1"/>
        <v xml:space="preserve"> </v>
      </c>
    </row>
    <row r="70" spans="1:53" ht="77.25" customHeight="1">
      <c r="A70" s="4">
        <v>65</v>
      </c>
      <c r="B70" s="4" t="s">
        <v>106</v>
      </c>
      <c r="C70" s="4" t="s">
        <v>23</v>
      </c>
      <c r="D70" s="4" t="s">
        <v>381</v>
      </c>
      <c r="E70" s="4" t="s">
        <v>382</v>
      </c>
      <c r="F70" s="4" t="s">
        <v>383</v>
      </c>
      <c r="G70" s="4"/>
      <c r="H70" s="4"/>
      <c r="I70" s="4"/>
      <c r="J70" s="4"/>
      <c r="K70" s="4"/>
      <c r="L70" s="6"/>
      <c r="M70" s="6"/>
      <c r="P70" s="2" t="e">
        <f>#REF!-Q70</f>
        <v>#REF!</v>
      </c>
      <c r="Q70" s="4" t="e">
        <f>IF(AND(AP70=2),(#REF!*#REF!),#REF!)</f>
        <v>#REF!</v>
      </c>
      <c r="R70" s="4" t="e">
        <f>IF(AND(AP70=1),(#REF!*#REF!),#REF!)</f>
        <v>#REF!</v>
      </c>
      <c r="S70" s="2" t="e">
        <f>+#REF!-R70</f>
        <v>#REF!</v>
      </c>
      <c r="Z70" s="2" t="str">
        <f>IFERROR(VLOOKUP(#REF!,#REF!,2,0)," ")</f>
        <v xml:space="preserve"> </v>
      </c>
      <c r="AP70" s="2" t="str">
        <f>IFERROR(VLOOKUP(#REF!,#REF!,2,0)," ")</f>
        <v xml:space="preserve"> </v>
      </c>
      <c r="AU70" s="2" t="e">
        <f>#REF!*#REF!</f>
        <v>#REF!</v>
      </c>
      <c r="AV70" s="2" t="e">
        <f>#REF!*#REF!</f>
        <v>#REF!</v>
      </c>
      <c r="BA70" s="2" t="str">
        <f t="shared" ref="BA70:BA101" si="2">IFERROR(VLOOKUP(B70,$AX$5:$AY$5,2,0)," ")</f>
        <v xml:space="preserve"> </v>
      </c>
    </row>
    <row r="71" spans="1:53" ht="77.25" customHeight="1">
      <c r="A71" s="4">
        <v>66</v>
      </c>
      <c r="B71" s="4" t="s">
        <v>106</v>
      </c>
      <c r="C71" s="4" t="s">
        <v>23</v>
      </c>
      <c r="D71" s="4" t="s">
        <v>384</v>
      </c>
      <c r="E71" s="4" t="s">
        <v>385</v>
      </c>
      <c r="F71" s="4" t="s">
        <v>386</v>
      </c>
      <c r="G71" s="4"/>
      <c r="H71" s="4"/>
      <c r="I71" s="4"/>
      <c r="J71" s="4"/>
      <c r="K71" s="4"/>
      <c r="L71" s="6"/>
      <c r="M71" s="6"/>
      <c r="P71" s="2" t="e">
        <f>#REF!-Q71</f>
        <v>#REF!</v>
      </c>
      <c r="Q71" s="4" t="e">
        <f>IF(AND(AP71=2),(#REF!*#REF!),#REF!)</f>
        <v>#REF!</v>
      </c>
      <c r="R71" s="4" t="e">
        <f>IF(AND(AP71=1),(#REF!*#REF!),#REF!)</f>
        <v>#REF!</v>
      </c>
      <c r="S71" s="2" t="e">
        <f>+#REF!-R71</f>
        <v>#REF!</v>
      </c>
      <c r="Z71" s="2" t="str">
        <f>IFERROR(VLOOKUP(#REF!,#REF!,2,0)," ")</f>
        <v xml:space="preserve"> </v>
      </c>
      <c r="AP71" s="2" t="str">
        <f>IFERROR(VLOOKUP(#REF!,#REF!,2,0)," ")</f>
        <v xml:space="preserve"> </v>
      </c>
      <c r="AU71" s="2" t="e">
        <f>#REF!*#REF!</f>
        <v>#REF!</v>
      </c>
      <c r="AV71" s="2" t="e">
        <f>#REF!*#REF!</f>
        <v>#REF!</v>
      </c>
      <c r="BA71" s="2" t="str">
        <f t="shared" si="2"/>
        <v xml:space="preserve"> </v>
      </c>
    </row>
    <row r="72" spans="1:53" ht="77.25" customHeight="1">
      <c r="A72" s="4">
        <v>67</v>
      </c>
      <c r="B72" s="4" t="s">
        <v>106</v>
      </c>
      <c r="C72" s="4" t="s">
        <v>23</v>
      </c>
      <c r="D72" s="4" t="s">
        <v>387</v>
      </c>
      <c r="E72" s="4" t="s">
        <v>388</v>
      </c>
      <c r="F72" s="4" t="s">
        <v>386</v>
      </c>
      <c r="G72" s="4"/>
      <c r="H72" s="4"/>
      <c r="I72" s="4"/>
      <c r="J72" s="4"/>
      <c r="K72" s="4"/>
      <c r="L72" s="6"/>
      <c r="M72" s="6"/>
      <c r="P72" s="2" t="e">
        <f>#REF!-Q72</f>
        <v>#REF!</v>
      </c>
      <c r="Q72" s="4" t="e">
        <f>IF(AND(AP72=2),(#REF!*#REF!),#REF!)</f>
        <v>#REF!</v>
      </c>
      <c r="R72" s="4" t="e">
        <f>IF(AND(AP72=1),(#REF!*#REF!),#REF!)</f>
        <v>#REF!</v>
      </c>
      <c r="S72" s="2" t="e">
        <f>+#REF!-R72</f>
        <v>#REF!</v>
      </c>
      <c r="Z72" s="2" t="str">
        <f>IFERROR(VLOOKUP(#REF!,#REF!,2,0)," ")</f>
        <v xml:space="preserve"> </v>
      </c>
      <c r="AP72" s="2" t="str">
        <f>IFERROR(VLOOKUP(#REF!,#REF!,2,0)," ")</f>
        <v xml:space="preserve"> </v>
      </c>
      <c r="AU72" s="2" t="e">
        <f>#REF!*#REF!</f>
        <v>#REF!</v>
      </c>
      <c r="AV72" s="2" t="e">
        <f>#REF!*#REF!</f>
        <v>#REF!</v>
      </c>
      <c r="BA72" s="2" t="str">
        <f t="shared" si="2"/>
        <v xml:space="preserve"> </v>
      </c>
    </row>
    <row r="73" spans="1:53" ht="77.25" customHeight="1">
      <c r="A73" s="4">
        <v>68</v>
      </c>
      <c r="B73" s="4" t="s">
        <v>106</v>
      </c>
      <c r="C73" s="4" t="s">
        <v>23</v>
      </c>
      <c r="D73" s="4" t="s">
        <v>389</v>
      </c>
      <c r="E73" s="4" t="s">
        <v>390</v>
      </c>
      <c r="F73" s="4" t="s">
        <v>386</v>
      </c>
      <c r="G73" s="4"/>
      <c r="H73" s="4"/>
      <c r="I73" s="4"/>
      <c r="J73" s="4"/>
      <c r="K73" s="4"/>
      <c r="L73" s="6"/>
      <c r="M73" s="6"/>
      <c r="P73" s="2" t="e">
        <f>#REF!-Q73</f>
        <v>#REF!</v>
      </c>
      <c r="Q73" s="4" t="e">
        <f>IF(AND(AP73=2),(#REF!*#REF!),#REF!)</f>
        <v>#REF!</v>
      </c>
      <c r="R73" s="4" t="e">
        <f>IF(AND(AP73=1),(#REF!*#REF!),#REF!)</f>
        <v>#REF!</v>
      </c>
      <c r="S73" s="2" t="e">
        <f>+#REF!-R73</f>
        <v>#REF!</v>
      </c>
      <c r="Z73" s="2" t="str">
        <f>IFERROR(VLOOKUP(#REF!,#REF!,2,0)," ")</f>
        <v xml:space="preserve"> </v>
      </c>
      <c r="AP73" s="2" t="str">
        <f>IFERROR(VLOOKUP(#REF!,#REF!,2,0)," ")</f>
        <v xml:space="preserve"> </v>
      </c>
      <c r="AU73" s="2" t="e">
        <f>#REF!*#REF!</f>
        <v>#REF!</v>
      </c>
      <c r="AV73" s="2" t="e">
        <f>#REF!*#REF!</f>
        <v>#REF!</v>
      </c>
      <c r="BA73" s="2" t="str">
        <f t="shared" si="2"/>
        <v xml:space="preserve"> </v>
      </c>
    </row>
    <row r="74" spans="1:53" ht="77.25" customHeight="1">
      <c r="A74" s="4">
        <v>69</v>
      </c>
      <c r="B74" s="4" t="s">
        <v>106</v>
      </c>
      <c r="C74" s="4" t="s">
        <v>23</v>
      </c>
      <c r="D74" s="4" t="s">
        <v>391</v>
      </c>
      <c r="E74" s="4" t="s">
        <v>392</v>
      </c>
      <c r="F74" s="4" t="s">
        <v>386</v>
      </c>
      <c r="G74" s="4"/>
      <c r="H74" s="4"/>
      <c r="I74" s="4"/>
      <c r="J74" s="4"/>
      <c r="K74" s="4"/>
      <c r="L74" s="6"/>
      <c r="M74" s="6"/>
      <c r="P74" s="2" t="e">
        <f>#REF!-Q74</f>
        <v>#REF!</v>
      </c>
      <c r="Q74" s="4" t="e">
        <f>IF(AND(AP74=2),(#REF!*#REF!),#REF!)</f>
        <v>#REF!</v>
      </c>
      <c r="R74" s="4" t="e">
        <f>IF(AND(AP74=1),(#REF!*#REF!),#REF!)</f>
        <v>#REF!</v>
      </c>
      <c r="S74" s="2" t="e">
        <f>+#REF!-R74</f>
        <v>#REF!</v>
      </c>
      <c r="Z74" s="2" t="str">
        <f>IFERROR(VLOOKUP(#REF!,#REF!,2,0)," ")</f>
        <v xml:space="preserve"> </v>
      </c>
      <c r="AP74" s="2" t="str">
        <f>IFERROR(VLOOKUP(#REF!,#REF!,2,0)," ")</f>
        <v xml:space="preserve"> </v>
      </c>
      <c r="AU74" s="2" t="e">
        <f>#REF!*#REF!</f>
        <v>#REF!</v>
      </c>
      <c r="AV74" s="2" t="e">
        <f>#REF!*#REF!</f>
        <v>#REF!</v>
      </c>
      <c r="BA74" s="2" t="str">
        <f t="shared" si="2"/>
        <v xml:space="preserve"> </v>
      </c>
    </row>
    <row r="75" spans="1:53" ht="77.25" customHeight="1">
      <c r="A75" s="4">
        <v>70</v>
      </c>
      <c r="B75" s="4" t="s">
        <v>106</v>
      </c>
      <c r="C75" s="4" t="s">
        <v>23</v>
      </c>
      <c r="D75" s="4" t="s">
        <v>393</v>
      </c>
      <c r="E75" s="4" t="s">
        <v>394</v>
      </c>
      <c r="F75" s="4" t="s">
        <v>386</v>
      </c>
      <c r="G75" s="4"/>
      <c r="H75" s="4"/>
      <c r="I75" s="4"/>
      <c r="J75" s="4"/>
      <c r="K75" s="4"/>
      <c r="L75" s="6"/>
      <c r="M75" s="6"/>
      <c r="P75" s="2" t="e">
        <f>#REF!-Q75</f>
        <v>#REF!</v>
      </c>
      <c r="Q75" s="4" t="e">
        <f>IF(AND(AP75=2),(#REF!*#REF!),#REF!)</f>
        <v>#REF!</v>
      </c>
      <c r="R75" s="4" t="e">
        <f>IF(AND(AP75=1),(#REF!*#REF!),#REF!)</f>
        <v>#REF!</v>
      </c>
      <c r="S75" s="2" t="e">
        <f>+#REF!-R75</f>
        <v>#REF!</v>
      </c>
      <c r="Z75" s="2" t="str">
        <f>IFERROR(VLOOKUP(#REF!,#REF!,2,0)," ")</f>
        <v xml:space="preserve"> </v>
      </c>
      <c r="AP75" s="2" t="str">
        <f>IFERROR(VLOOKUP(#REF!,#REF!,2,0)," ")</f>
        <v xml:space="preserve"> </v>
      </c>
      <c r="AU75" s="2" t="e">
        <f>#REF!*#REF!</f>
        <v>#REF!</v>
      </c>
      <c r="AV75" s="2" t="e">
        <f>#REF!*#REF!</f>
        <v>#REF!</v>
      </c>
      <c r="BA75" s="2" t="str">
        <f t="shared" si="2"/>
        <v xml:space="preserve"> </v>
      </c>
    </row>
    <row r="76" spans="1:53" ht="77.25" customHeight="1">
      <c r="A76" s="4">
        <v>71</v>
      </c>
      <c r="B76" s="4" t="s">
        <v>106</v>
      </c>
      <c r="C76" s="4" t="s">
        <v>23</v>
      </c>
      <c r="D76" s="4" t="s">
        <v>395</v>
      </c>
      <c r="E76" s="4" t="s">
        <v>396</v>
      </c>
      <c r="F76" s="4" t="s">
        <v>386</v>
      </c>
      <c r="G76" s="4"/>
      <c r="H76" s="4"/>
      <c r="I76" s="4"/>
      <c r="J76" s="4"/>
      <c r="K76" s="4"/>
      <c r="L76" s="6"/>
      <c r="M76" s="6"/>
      <c r="P76" s="2" t="e">
        <f>#REF!-Q76</f>
        <v>#REF!</v>
      </c>
      <c r="Q76" s="4" t="e">
        <f>IF(AND(AP76=2),(#REF!*#REF!),#REF!)</f>
        <v>#REF!</v>
      </c>
      <c r="R76" s="4" t="e">
        <f>IF(AND(AP76=1),(#REF!*#REF!),#REF!)</f>
        <v>#REF!</v>
      </c>
      <c r="S76" s="2" t="e">
        <f>+#REF!-R76</f>
        <v>#REF!</v>
      </c>
      <c r="Z76" s="2" t="str">
        <f>IFERROR(VLOOKUP(#REF!,#REF!,2,0)," ")</f>
        <v xml:space="preserve"> </v>
      </c>
      <c r="AP76" s="2" t="str">
        <f>IFERROR(VLOOKUP(#REF!,#REF!,2,0)," ")</f>
        <v xml:space="preserve"> </v>
      </c>
      <c r="AU76" s="2" t="e">
        <f>#REF!*#REF!</f>
        <v>#REF!</v>
      </c>
      <c r="AV76" s="2" t="e">
        <f>#REF!*#REF!</f>
        <v>#REF!</v>
      </c>
      <c r="BA76" s="2" t="str">
        <f t="shared" si="2"/>
        <v xml:space="preserve"> </v>
      </c>
    </row>
    <row r="77" spans="1:53" ht="77.25" customHeight="1">
      <c r="A77" s="4">
        <v>72</v>
      </c>
      <c r="B77" s="4" t="s">
        <v>106</v>
      </c>
      <c r="C77" s="4" t="s">
        <v>23</v>
      </c>
      <c r="D77" s="4" t="s">
        <v>397</v>
      </c>
      <c r="E77" s="4" t="s">
        <v>398</v>
      </c>
      <c r="F77" s="4" t="s">
        <v>386</v>
      </c>
      <c r="G77" s="4"/>
      <c r="H77" s="4"/>
      <c r="I77" s="4"/>
      <c r="J77" s="4"/>
      <c r="K77" s="4"/>
      <c r="L77" s="6"/>
      <c r="M77" s="6"/>
      <c r="P77" s="2" t="e">
        <f>#REF!-Q77</f>
        <v>#REF!</v>
      </c>
      <c r="Q77" s="4" t="e">
        <f>IF(AND(AP77=2),(#REF!*#REF!),#REF!)</f>
        <v>#REF!</v>
      </c>
      <c r="R77" s="4" t="e">
        <f>IF(AND(AP77=1),(#REF!*#REF!),#REF!)</f>
        <v>#REF!</v>
      </c>
      <c r="S77" s="2" t="e">
        <f>+#REF!-R77</f>
        <v>#REF!</v>
      </c>
      <c r="Z77" s="2" t="str">
        <f>IFERROR(VLOOKUP(#REF!,#REF!,2,0)," ")</f>
        <v xml:space="preserve"> </v>
      </c>
      <c r="AP77" s="2" t="str">
        <f>IFERROR(VLOOKUP(#REF!,#REF!,2,0)," ")</f>
        <v xml:space="preserve"> </v>
      </c>
      <c r="AU77" s="2" t="e">
        <f>#REF!*#REF!</f>
        <v>#REF!</v>
      </c>
      <c r="AV77" s="2" t="e">
        <f>#REF!*#REF!</f>
        <v>#REF!</v>
      </c>
      <c r="BA77" s="2" t="str">
        <f t="shared" si="2"/>
        <v xml:space="preserve"> </v>
      </c>
    </row>
    <row r="78" spans="1:53" ht="77.25" customHeight="1">
      <c r="A78" s="4">
        <v>73</v>
      </c>
      <c r="B78" s="4" t="s">
        <v>106</v>
      </c>
      <c r="C78" s="4" t="s">
        <v>23</v>
      </c>
      <c r="D78" s="4" t="s">
        <v>369</v>
      </c>
      <c r="E78" s="4" t="s">
        <v>399</v>
      </c>
      <c r="F78" s="4" t="s">
        <v>400</v>
      </c>
      <c r="G78" s="4"/>
      <c r="H78" s="4"/>
      <c r="I78" s="4"/>
      <c r="J78" s="4"/>
      <c r="K78" s="4"/>
      <c r="L78" s="6"/>
      <c r="M78" s="6"/>
      <c r="P78" s="2" t="e">
        <f>#REF!-Q78</f>
        <v>#REF!</v>
      </c>
      <c r="Q78" s="4" t="e">
        <f>IF(AND(AP78=2),(#REF!*#REF!),#REF!)</f>
        <v>#REF!</v>
      </c>
      <c r="R78" s="4" t="e">
        <f>IF(AND(AP78=1),(#REF!*#REF!),#REF!)</f>
        <v>#REF!</v>
      </c>
      <c r="S78" s="2" t="e">
        <f>+#REF!-R78</f>
        <v>#REF!</v>
      </c>
      <c r="Z78" s="2" t="str">
        <f>IFERROR(VLOOKUP(#REF!,#REF!,2,0)," ")</f>
        <v xml:space="preserve"> </v>
      </c>
      <c r="AP78" s="2" t="str">
        <f>IFERROR(VLOOKUP(#REF!,#REF!,2,0)," ")</f>
        <v xml:space="preserve"> </v>
      </c>
      <c r="AU78" s="2" t="e">
        <f>#REF!*#REF!</f>
        <v>#REF!</v>
      </c>
      <c r="AV78" s="2" t="e">
        <f>#REF!*#REF!</f>
        <v>#REF!</v>
      </c>
      <c r="BA78" s="2" t="str">
        <f t="shared" si="2"/>
        <v xml:space="preserve"> </v>
      </c>
    </row>
    <row r="79" spans="1:53" ht="77.25" customHeight="1">
      <c r="A79" s="4">
        <v>74</v>
      </c>
      <c r="B79" s="4" t="s">
        <v>106</v>
      </c>
      <c r="C79" s="4" t="s">
        <v>23</v>
      </c>
      <c r="D79" s="4" t="s">
        <v>401</v>
      </c>
      <c r="E79" s="4" t="s">
        <v>402</v>
      </c>
      <c r="F79" s="4" t="s">
        <v>400</v>
      </c>
      <c r="G79" s="4"/>
      <c r="H79" s="4"/>
      <c r="I79" s="4"/>
      <c r="J79" s="4"/>
      <c r="K79" s="4"/>
      <c r="L79" s="6"/>
      <c r="M79" s="6"/>
      <c r="P79" s="2" t="e">
        <f>#REF!-Q79</f>
        <v>#REF!</v>
      </c>
      <c r="Q79" s="4" t="e">
        <f>IF(AND(AP79=2),(#REF!*#REF!),#REF!)</f>
        <v>#REF!</v>
      </c>
      <c r="R79" s="4" t="e">
        <f>IF(AND(AP79=1),(#REF!*#REF!),#REF!)</f>
        <v>#REF!</v>
      </c>
      <c r="S79" s="2" t="e">
        <f>+#REF!-R79</f>
        <v>#REF!</v>
      </c>
      <c r="Z79" s="2" t="str">
        <f>IFERROR(VLOOKUP(#REF!,#REF!,2,0)," ")</f>
        <v xml:space="preserve"> </v>
      </c>
      <c r="AP79" s="2" t="str">
        <f>IFERROR(VLOOKUP(#REF!,#REF!,2,0)," ")</f>
        <v xml:space="preserve"> </v>
      </c>
      <c r="AU79" s="2" t="e">
        <f>#REF!*#REF!</f>
        <v>#REF!</v>
      </c>
      <c r="AV79" s="2" t="e">
        <f>#REF!*#REF!</f>
        <v>#REF!</v>
      </c>
      <c r="BA79" s="2" t="str">
        <f t="shared" si="2"/>
        <v xml:space="preserve"> </v>
      </c>
    </row>
    <row r="80" spans="1:53" ht="77.25" customHeight="1">
      <c r="A80" s="4">
        <v>75</v>
      </c>
      <c r="B80" s="4" t="s">
        <v>106</v>
      </c>
      <c r="C80" s="4" t="s">
        <v>23</v>
      </c>
      <c r="D80" s="4" t="s">
        <v>403</v>
      </c>
      <c r="E80" s="4" t="s">
        <v>404</v>
      </c>
      <c r="F80" s="4" t="s">
        <v>400</v>
      </c>
      <c r="G80" s="4"/>
      <c r="H80" s="4"/>
      <c r="I80" s="4"/>
      <c r="J80" s="4"/>
      <c r="K80" s="4"/>
      <c r="L80" s="6"/>
      <c r="M80" s="6"/>
      <c r="P80" s="2" t="e">
        <f>#REF!-Q80</f>
        <v>#REF!</v>
      </c>
      <c r="Q80" s="4" t="e">
        <f>IF(AND(AP80=2),(#REF!*#REF!),#REF!)</f>
        <v>#REF!</v>
      </c>
      <c r="R80" s="4" t="e">
        <f>IF(AND(AP80=1),(#REF!*#REF!),#REF!)</f>
        <v>#REF!</v>
      </c>
      <c r="S80" s="2" t="e">
        <f>+#REF!-R80</f>
        <v>#REF!</v>
      </c>
      <c r="Z80" s="2" t="str">
        <f>IFERROR(VLOOKUP(#REF!,#REF!,2,0)," ")</f>
        <v xml:space="preserve"> </v>
      </c>
      <c r="AP80" s="2" t="str">
        <f>IFERROR(VLOOKUP(#REF!,#REF!,2,0)," ")</f>
        <v xml:space="preserve"> </v>
      </c>
      <c r="AU80" s="2" t="e">
        <f>#REF!*#REF!</f>
        <v>#REF!</v>
      </c>
      <c r="AV80" s="2" t="e">
        <f>#REF!*#REF!</f>
        <v>#REF!</v>
      </c>
      <c r="BA80" s="2" t="str">
        <f t="shared" si="2"/>
        <v xml:space="preserve"> </v>
      </c>
    </row>
    <row r="81" spans="1:53" ht="77.25" customHeight="1">
      <c r="A81" s="4">
        <v>76</v>
      </c>
      <c r="B81" s="4" t="s">
        <v>106</v>
      </c>
      <c r="C81" s="4" t="s">
        <v>23</v>
      </c>
      <c r="D81" s="4" t="s">
        <v>405</v>
      </c>
      <c r="E81" s="4" t="s">
        <v>406</v>
      </c>
      <c r="F81" s="4" t="s">
        <v>400</v>
      </c>
      <c r="G81" s="4"/>
      <c r="H81" s="4"/>
      <c r="I81" s="4"/>
      <c r="J81" s="4"/>
      <c r="K81" s="4"/>
      <c r="L81" s="6"/>
      <c r="M81" s="6"/>
      <c r="P81" s="2" t="e">
        <f>#REF!-Q81</f>
        <v>#REF!</v>
      </c>
      <c r="Q81" s="4" t="e">
        <f>IF(AND(AP81=2),(#REF!*#REF!),#REF!)</f>
        <v>#REF!</v>
      </c>
      <c r="R81" s="4" t="e">
        <f>IF(AND(AP81=1),(#REF!*#REF!),#REF!)</f>
        <v>#REF!</v>
      </c>
      <c r="S81" s="2" t="e">
        <f>+#REF!-R81</f>
        <v>#REF!</v>
      </c>
      <c r="Z81" s="2" t="str">
        <f>IFERROR(VLOOKUP(#REF!,#REF!,2,0)," ")</f>
        <v xml:space="preserve"> </v>
      </c>
      <c r="AP81" s="2" t="str">
        <f>IFERROR(VLOOKUP(#REF!,#REF!,2,0)," ")</f>
        <v xml:space="preserve"> </v>
      </c>
      <c r="AU81" s="2" t="e">
        <f>#REF!*#REF!</f>
        <v>#REF!</v>
      </c>
      <c r="AV81" s="2" t="e">
        <f>#REF!*#REF!</f>
        <v>#REF!</v>
      </c>
      <c r="BA81" s="2" t="str">
        <f t="shared" si="2"/>
        <v xml:space="preserve"> </v>
      </c>
    </row>
    <row r="82" spans="1:53" ht="77.25" customHeight="1">
      <c r="A82" s="4">
        <v>77</v>
      </c>
      <c r="B82" s="4" t="s">
        <v>106</v>
      </c>
      <c r="C82" s="4" t="s">
        <v>23</v>
      </c>
      <c r="D82" s="4" t="s">
        <v>407</v>
      </c>
      <c r="E82" s="4" t="s">
        <v>408</v>
      </c>
      <c r="F82" s="4" t="s">
        <v>400</v>
      </c>
      <c r="G82" s="4"/>
      <c r="H82" s="4"/>
      <c r="I82" s="4"/>
      <c r="J82" s="4"/>
      <c r="K82" s="4"/>
      <c r="L82" s="6"/>
      <c r="M82" s="6"/>
      <c r="P82" s="2" t="e">
        <f>#REF!-Q82</f>
        <v>#REF!</v>
      </c>
      <c r="Q82" s="4" t="e">
        <f>IF(AND(AP82=2),(#REF!*#REF!),#REF!)</f>
        <v>#REF!</v>
      </c>
      <c r="R82" s="4" t="e">
        <f>IF(AND(AP82=1),(#REF!*#REF!),#REF!)</f>
        <v>#REF!</v>
      </c>
      <c r="S82" s="2" t="e">
        <f>+#REF!-R82</f>
        <v>#REF!</v>
      </c>
      <c r="Z82" s="2" t="str">
        <f>IFERROR(VLOOKUP(#REF!,#REF!,2,0)," ")</f>
        <v xml:space="preserve"> </v>
      </c>
      <c r="AP82" s="2" t="str">
        <f>IFERROR(VLOOKUP(#REF!,#REF!,2,0)," ")</f>
        <v xml:space="preserve"> </v>
      </c>
      <c r="AU82" s="2" t="e">
        <f>#REF!*#REF!</f>
        <v>#REF!</v>
      </c>
      <c r="AV82" s="2" t="e">
        <f>#REF!*#REF!</f>
        <v>#REF!</v>
      </c>
      <c r="BA82" s="2" t="str">
        <f t="shared" si="2"/>
        <v xml:space="preserve"> </v>
      </c>
    </row>
    <row r="83" spans="1:53" ht="77.25" customHeight="1">
      <c r="A83" s="4">
        <v>78</v>
      </c>
      <c r="B83" s="4" t="s">
        <v>106</v>
      </c>
      <c r="C83" s="4" t="s">
        <v>23</v>
      </c>
      <c r="D83" s="4" t="s">
        <v>409</v>
      </c>
      <c r="E83" s="4" t="s">
        <v>410</v>
      </c>
      <c r="F83" s="4" t="s">
        <v>400</v>
      </c>
      <c r="G83" s="4"/>
      <c r="H83" s="4"/>
      <c r="I83" s="4"/>
      <c r="J83" s="4"/>
      <c r="K83" s="4"/>
      <c r="L83" s="6"/>
      <c r="M83" s="6"/>
      <c r="P83" s="2" t="e">
        <f>#REF!-Q83</f>
        <v>#REF!</v>
      </c>
      <c r="Q83" s="4" t="e">
        <f>IF(AND(AP83=2),(#REF!*#REF!),#REF!)</f>
        <v>#REF!</v>
      </c>
      <c r="R83" s="4" t="e">
        <f>IF(AND(AP83=1),(#REF!*#REF!),#REF!)</f>
        <v>#REF!</v>
      </c>
      <c r="S83" s="2" t="e">
        <f>+#REF!-R83</f>
        <v>#REF!</v>
      </c>
      <c r="Z83" s="2" t="str">
        <f>IFERROR(VLOOKUP(#REF!,#REF!,2,0)," ")</f>
        <v xml:space="preserve"> </v>
      </c>
      <c r="AP83" s="2" t="str">
        <f>IFERROR(VLOOKUP(#REF!,#REF!,2,0)," ")</f>
        <v xml:space="preserve"> </v>
      </c>
      <c r="AU83" s="2" t="e">
        <f>#REF!*#REF!</f>
        <v>#REF!</v>
      </c>
      <c r="AV83" s="2" t="e">
        <f>#REF!*#REF!</f>
        <v>#REF!</v>
      </c>
      <c r="BA83" s="2" t="str">
        <f t="shared" si="2"/>
        <v xml:space="preserve"> </v>
      </c>
    </row>
    <row r="84" spans="1:53" ht="77.25" customHeight="1">
      <c r="A84" s="4">
        <v>79</v>
      </c>
      <c r="B84" s="4" t="s">
        <v>106</v>
      </c>
      <c r="C84" s="4" t="s">
        <v>23</v>
      </c>
      <c r="D84" s="4" t="s">
        <v>411</v>
      </c>
      <c r="E84" s="4" t="s">
        <v>412</v>
      </c>
      <c r="F84" s="4" t="s">
        <v>400</v>
      </c>
      <c r="G84" s="4"/>
      <c r="H84" s="4"/>
      <c r="I84" s="4"/>
      <c r="J84" s="4"/>
      <c r="K84" s="4"/>
      <c r="L84" s="6"/>
      <c r="M84" s="6"/>
      <c r="P84" s="2" t="e">
        <f>#REF!-Q84</f>
        <v>#REF!</v>
      </c>
      <c r="Q84" s="4" t="e">
        <f>IF(AND(AP84=2),(#REF!*#REF!),#REF!)</f>
        <v>#REF!</v>
      </c>
      <c r="R84" s="4" t="e">
        <f>IF(AND(AP84=1),(#REF!*#REF!),#REF!)</f>
        <v>#REF!</v>
      </c>
      <c r="S84" s="2" t="e">
        <f>+#REF!-R84</f>
        <v>#REF!</v>
      </c>
      <c r="Z84" s="2" t="str">
        <f>IFERROR(VLOOKUP(#REF!,#REF!,2,0)," ")</f>
        <v xml:space="preserve"> </v>
      </c>
      <c r="AP84" s="2" t="str">
        <f>IFERROR(VLOOKUP(#REF!,#REF!,2,0)," ")</f>
        <v xml:space="preserve"> </v>
      </c>
      <c r="AU84" s="2" t="e">
        <f>#REF!*#REF!</f>
        <v>#REF!</v>
      </c>
      <c r="AV84" s="2" t="e">
        <f>#REF!*#REF!</f>
        <v>#REF!</v>
      </c>
      <c r="BA84" s="2" t="str">
        <f t="shared" si="2"/>
        <v xml:space="preserve"> </v>
      </c>
    </row>
    <row r="85" spans="1:53" ht="77.25" customHeight="1">
      <c r="A85" s="4">
        <v>80</v>
      </c>
      <c r="B85" s="4" t="s">
        <v>106</v>
      </c>
      <c r="C85" s="4" t="s">
        <v>23</v>
      </c>
      <c r="D85" s="4" t="s">
        <v>413</v>
      </c>
      <c r="E85" s="4" t="s">
        <v>414</v>
      </c>
      <c r="F85" s="4" t="s">
        <v>415</v>
      </c>
      <c r="G85" s="4"/>
      <c r="H85" s="4"/>
      <c r="I85" s="4"/>
      <c r="J85" s="4"/>
      <c r="K85" s="4"/>
      <c r="L85" s="6"/>
      <c r="M85" s="6"/>
      <c r="P85" s="2" t="e">
        <f>#REF!-Q85</f>
        <v>#REF!</v>
      </c>
      <c r="Q85" s="4" t="e">
        <f>IF(AND(AP85=2),(#REF!*#REF!),#REF!)</f>
        <v>#REF!</v>
      </c>
      <c r="R85" s="4" t="e">
        <f>IF(AND(AP85=1),(#REF!*#REF!),#REF!)</f>
        <v>#REF!</v>
      </c>
      <c r="S85" s="2" t="e">
        <f>+#REF!-R85</f>
        <v>#REF!</v>
      </c>
      <c r="Z85" s="2" t="str">
        <f>IFERROR(VLOOKUP(#REF!,#REF!,2,0)," ")</f>
        <v xml:space="preserve"> </v>
      </c>
      <c r="AP85" s="2" t="str">
        <f>IFERROR(VLOOKUP(#REF!,#REF!,2,0)," ")</f>
        <v xml:space="preserve"> </v>
      </c>
      <c r="AU85" s="2" t="e">
        <f>#REF!*#REF!</f>
        <v>#REF!</v>
      </c>
      <c r="AV85" s="2" t="e">
        <f>#REF!*#REF!</f>
        <v>#REF!</v>
      </c>
      <c r="BA85" s="2" t="str">
        <f t="shared" si="2"/>
        <v xml:space="preserve"> </v>
      </c>
    </row>
    <row r="86" spans="1:53" ht="77.25" customHeight="1">
      <c r="A86" s="4">
        <v>81</v>
      </c>
      <c r="B86" s="4" t="s">
        <v>106</v>
      </c>
      <c r="C86" s="4" t="s">
        <v>23</v>
      </c>
      <c r="D86" s="4" t="s">
        <v>413</v>
      </c>
      <c r="E86" s="4" t="s">
        <v>414</v>
      </c>
      <c r="F86" s="4" t="s">
        <v>415</v>
      </c>
      <c r="G86" s="4"/>
      <c r="H86" s="4"/>
      <c r="I86" s="4"/>
      <c r="J86" s="4"/>
      <c r="K86" s="4"/>
      <c r="L86" s="6"/>
      <c r="M86" s="6"/>
      <c r="P86" s="2" t="e">
        <f>#REF!-Q86</f>
        <v>#REF!</v>
      </c>
      <c r="Q86" s="4" t="e">
        <f>IF(AND(AP86=2),(#REF!*#REF!),#REF!)</f>
        <v>#REF!</v>
      </c>
      <c r="R86" s="4" t="e">
        <f>IF(AND(AP86=1),(#REF!*#REF!),#REF!)</f>
        <v>#REF!</v>
      </c>
      <c r="S86" s="2" t="e">
        <f>+#REF!-R86</f>
        <v>#REF!</v>
      </c>
      <c r="Z86" s="2" t="str">
        <f>IFERROR(VLOOKUP(#REF!,#REF!,2,0)," ")</f>
        <v xml:space="preserve"> </v>
      </c>
      <c r="AP86" s="2" t="str">
        <f>IFERROR(VLOOKUP(#REF!,#REF!,2,0)," ")</f>
        <v xml:space="preserve"> </v>
      </c>
      <c r="AU86" s="2" t="e">
        <f>#REF!*#REF!</f>
        <v>#REF!</v>
      </c>
      <c r="AV86" s="2" t="e">
        <f>#REF!*#REF!</f>
        <v>#REF!</v>
      </c>
      <c r="BA86" s="2" t="str">
        <f t="shared" si="2"/>
        <v xml:space="preserve"> </v>
      </c>
    </row>
    <row r="87" spans="1:53" ht="77.25" customHeight="1">
      <c r="A87" s="4">
        <v>82</v>
      </c>
      <c r="B87" s="4" t="s">
        <v>106</v>
      </c>
      <c r="C87" s="4" t="s">
        <v>23</v>
      </c>
      <c r="D87" s="4" t="s">
        <v>416</v>
      </c>
      <c r="E87" s="4" t="s">
        <v>364</v>
      </c>
      <c r="F87" s="4" t="s">
        <v>417</v>
      </c>
      <c r="G87" s="4"/>
      <c r="H87" s="4"/>
      <c r="I87" s="4"/>
      <c r="J87" s="4"/>
      <c r="K87" s="4"/>
      <c r="L87" s="6"/>
      <c r="M87" s="6"/>
      <c r="P87" s="2" t="e">
        <f>#REF!-Q87</f>
        <v>#REF!</v>
      </c>
      <c r="Q87" s="4" t="e">
        <f>IF(AND(AP87=2),(#REF!*#REF!),#REF!)</f>
        <v>#REF!</v>
      </c>
      <c r="R87" s="4" t="e">
        <f>IF(AND(AP87=1),(#REF!*#REF!),#REF!)</f>
        <v>#REF!</v>
      </c>
      <c r="S87" s="2" t="e">
        <f>+#REF!-R87</f>
        <v>#REF!</v>
      </c>
      <c r="Z87" s="2" t="str">
        <f>IFERROR(VLOOKUP(#REF!,#REF!,2,0)," ")</f>
        <v xml:space="preserve"> </v>
      </c>
      <c r="AP87" s="2" t="str">
        <f>IFERROR(VLOOKUP(#REF!,#REF!,2,0)," ")</f>
        <v xml:space="preserve"> </v>
      </c>
      <c r="AU87" s="2" t="e">
        <f>#REF!*#REF!</f>
        <v>#REF!</v>
      </c>
      <c r="AV87" s="2" t="e">
        <f>#REF!*#REF!</f>
        <v>#REF!</v>
      </c>
      <c r="BA87" s="2" t="str">
        <f t="shared" si="2"/>
        <v xml:space="preserve"> </v>
      </c>
    </row>
    <row r="88" spans="1:53" ht="77.25" customHeight="1">
      <c r="A88" s="4">
        <v>83</v>
      </c>
      <c r="B88" s="4" t="s">
        <v>106</v>
      </c>
      <c r="C88" s="4" t="s">
        <v>23</v>
      </c>
      <c r="D88" s="4" t="s">
        <v>418</v>
      </c>
      <c r="E88" s="4" t="s">
        <v>419</v>
      </c>
      <c r="F88" s="4" t="s">
        <v>420</v>
      </c>
      <c r="G88" s="4"/>
      <c r="H88" s="4"/>
      <c r="I88" s="4"/>
      <c r="J88" s="4"/>
      <c r="K88" s="4"/>
      <c r="L88" s="6"/>
      <c r="M88" s="6"/>
      <c r="P88" s="2" t="e">
        <f>#REF!-Q88</f>
        <v>#REF!</v>
      </c>
      <c r="Q88" s="4" t="e">
        <f>IF(AND(AP88=2),(#REF!*#REF!),#REF!)</f>
        <v>#REF!</v>
      </c>
      <c r="R88" s="4" t="e">
        <f>IF(AND(AP88=1),(#REF!*#REF!),#REF!)</f>
        <v>#REF!</v>
      </c>
      <c r="S88" s="2" t="e">
        <f>+#REF!-R88</f>
        <v>#REF!</v>
      </c>
      <c r="Z88" s="2" t="str">
        <f>IFERROR(VLOOKUP(#REF!,#REF!,2,0)," ")</f>
        <v xml:space="preserve"> </v>
      </c>
      <c r="AP88" s="2" t="str">
        <f>IFERROR(VLOOKUP(#REF!,#REF!,2,0)," ")</f>
        <v xml:space="preserve"> </v>
      </c>
      <c r="AU88" s="2" t="e">
        <f>#REF!*#REF!</f>
        <v>#REF!</v>
      </c>
      <c r="AV88" s="2" t="e">
        <f>#REF!*#REF!</f>
        <v>#REF!</v>
      </c>
      <c r="BA88" s="2" t="str">
        <f t="shared" si="2"/>
        <v xml:space="preserve"> </v>
      </c>
    </row>
    <row r="89" spans="1:53" ht="77.25" customHeight="1">
      <c r="A89" s="4">
        <v>84</v>
      </c>
      <c r="B89" s="4" t="s">
        <v>106</v>
      </c>
      <c r="C89" s="4" t="s">
        <v>23</v>
      </c>
      <c r="D89" s="4" t="s">
        <v>421</v>
      </c>
      <c r="E89" s="4" t="s">
        <v>422</v>
      </c>
      <c r="F89" s="4" t="s">
        <v>423</v>
      </c>
      <c r="G89" s="4"/>
      <c r="H89" s="4"/>
      <c r="I89" s="4"/>
      <c r="J89" s="4"/>
      <c r="K89" s="4"/>
      <c r="L89" s="6"/>
      <c r="M89" s="6"/>
      <c r="P89" s="2" t="e">
        <f>#REF!-Q89</f>
        <v>#REF!</v>
      </c>
      <c r="Q89" s="4" t="e">
        <f>IF(AND(AP89=2),(#REF!*#REF!),#REF!)</f>
        <v>#REF!</v>
      </c>
      <c r="R89" s="4" t="e">
        <f>IF(AND(AP89=1),(#REF!*#REF!),#REF!)</f>
        <v>#REF!</v>
      </c>
      <c r="S89" s="2" t="e">
        <f>+#REF!-R89</f>
        <v>#REF!</v>
      </c>
      <c r="Z89" s="2" t="str">
        <f>IFERROR(VLOOKUP(#REF!,#REF!,2,0)," ")</f>
        <v xml:space="preserve"> </v>
      </c>
      <c r="AP89" s="2" t="str">
        <f>IFERROR(VLOOKUP(#REF!,#REF!,2,0)," ")</f>
        <v xml:space="preserve"> </v>
      </c>
      <c r="AU89" s="2" t="e">
        <f>#REF!*#REF!</f>
        <v>#REF!</v>
      </c>
      <c r="AV89" s="2" t="e">
        <f>#REF!*#REF!</f>
        <v>#REF!</v>
      </c>
      <c r="BA89" s="2" t="str">
        <f t="shared" si="2"/>
        <v xml:space="preserve"> </v>
      </c>
    </row>
    <row r="90" spans="1:53" ht="77.25" customHeight="1">
      <c r="A90" s="4">
        <v>85</v>
      </c>
      <c r="B90" s="4" t="s">
        <v>106</v>
      </c>
      <c r="C90" s="4" t="s">
        <v>23</v>
      </c>
      <c r="D90" s="4" t="s">
        <v>424</v>
      </c>
      <c r="E90" s="4" t="s">
        <v>425</v>
      </c>
      <c r="F90" s="4" t="s">
        <v>426</v>
      </c>
      <c r="G90" s="4"/>
      <c r="H90" s="4"/>
      <c r="I90" s="4"/>
      <c r="J90" s="4"/>
      <c r="K90" s="4"/>
      <c r="L90" s="6"/>
      <c r="M90" s="6"/>
      <c r="P90" s="2" t="e">
        <f>#REF!-Q90</f>
        <v>#REF!</v>
      </c>
      <c r="Q90" s="4" t="e">
        <f>IF(AND(AP90=2),(#REF!*#REF!),#REF!)</f>
        <v>#REF!</v>
      </c>
      <c r="R90" s="4" t="e">
        <f>IF(AND(AP90=1),(#REF!*#REF!),#REF!)</f>
        <v>#REF!</v>
      </c>
      <c r="S90" s="2" t="e">
        <f>+#REF!-R90</f>
        <v>#REF!</v>
      </c>
      <c r="Z90" s="2" t="str">
        <f>IFERROR(VLOOKUP(#REF!,#REF!,2,0)," ")</f>
        <v xml:space="preserve"> </v>
      </c>
      <c r="AP90" s="2" t="str">
        <f>IFERROR(VLOOKUP(#REF!,#REF!,2,0)," ")</f>
        <v xml:space="preserve"> </v>
      </c>
      <c r="AU90" s="2" t="e">
        <f>#REF!*#REF!</f>
        <v>#REF!</v>
      </c>
      <c r="AV90" s="2" t="e">
        <f>#REF!*#REF!</f>
        <v>#REF!</v>
      </c>
      <c r="BA90" s="2" t="str">
        <f t="shared" si="2"/>
        <v xml:space="preserve"> </v>
      </c>
    </row>
    <row r="91" spans="1:53" ht="77.25" customHeight="1">
      <c r="A91" s="4">
        <v>86</v>
      </c>
      <c r="B91" s="4" t="s">
        <v>106</v>
      </c>
      <c r="C91" s="4" t="s">
        <v>23</v>
      </c>
      <c r="D91" s="4" t="s">
        <v>427</v>
      </c>
      <c r="E91" s="4" t="s">
        <v>422</v>
      </c>
      <c r="F91" s="4" t="s">
        <v>428</v>
      </c>
      <c r="G91" s="4"/>
      <c r="H91" s="4"/>
      <c r="I91" s="4"/>
      <c r="J91" s="4"/>
      <c r="K91" s="4"/>
      <c r="L91" s="6"/>
      <c r="M91" s="6"/>
      <c r="P91" s="2" t="e">
        <f>#REF!-Q91</f>
        <v>#REF!</v>
      </c>
      <c r="Q91" s="4" t="e">
        <f>IF(AND(AP91=2),(#REF!*#REF!),#REF!)</f>
        <v>#REF!</v>
      </c>
      <c r="R91" s="4" t="e">
        <f>IF(AND(AP91=1),(#REF!*#REF!),#REF!)</f>
        <v>#REF!</v>
      </c>
      <c r="S91" s="2" t="e">
        <f>+#REF!-R91</f>
        <v>#REF!</v>
      </c>
      <c r="Z91" s="2" t="str">
        <f>IFERROR(VLOOKUP(#REF!,#REF!,2,0)," ")</f>
        <v xml:space="preserve"> </v>
      </c>
      <c r="AP91" s="2" t="str">
        <f>IFERROR(VLOOKUP(#REF!,#REF!,2,0)," ")</f>
        <v xml:space="preserve"> </v>
      </c>
      <c r="AU91" s="2" t="e">
        <f>#REF!*#REF!</f>
        <v>#REF!</v>
      </c>
      <c r="AV91" s="2" t="e">
        <f>#REF!*#REF!</f>
        <v>#REF!</v>
      </c>
      <c r="BA91" s="2" t="str">
        <f t="shared" si="2"/>
        <v xml:space="preserve"> </v>
      </c>
    </row>
    <row r="92" spans="1:53" ht="77.25" customHeight="1">
      <c r="A92" s="4">
        <v>87</v>
      </c>
      <c r="B92" s="4" t="s">
        <v>108</v>
      </c>
      <c r="C92" s="4" t="s">
        <v>38</v>
      </c>
      <c r="D92" s="4" t="s">
        <v>429</v>
      </c>
      <c r="E92" s="4" t="s">
        <v>430</v>
      </c>
      <c r="F92" s="4" t="s">
        <v>431</v>
      </c>
      <c r="G92" s="4"/>
      <c r="H92" s="4"/>
      <c r="I92" s="4"/>
      <c r="J92" s="4"/>
      <c r="K92" s="4"/>
      <c r="L92" s="6"/>
      <c r="M92" s="6"/>
      <c r="P92" s="2" t="e">
        <f>#REF!-Q92</f>
        <v>#REF!</v>
      </c>
      <c r="Q92" s="4" t="e">
        <f>IF(AND(AP92=2),(#REF!*#REF!),#REF!)</f>
        <v>#REF!</v>
      </c>
      <c r="R92" s="4" t="e">
        <f>IF(AND(AP92=1),(#REF!*#REF!),#REF!)</f>
        <v>#REF!</v>
      </c>
      <c r="S92" s="2" t="e">
        <f>+#REF!-R92</f>
        <v>#REF!</v>
      </c>
      <c r="Z92" s="2" t="str">
        <f>IFERROR(VLOOKUP(#REF!,#REF!,2,0)," ")</f>
        <v xml:space="preserve"> </v>
      </c>
      <c r="AP92" s="2" t="str">
        <f>IFERROR(VLOOKUP(#REF!,#REF!,2,0)," ")</f>
        <v xml:space="preserve"> </v>
      </c>
      <c r="AU92" s="2" t="e">
        <f>#REF!*#REF!</f>
        <v>#REF!</v>
      </c>
      <c r="AV92" s="2" t="e">
        <f>#REF!*#REF!</f>
        <v>#REF!</v>
      </c>
      <c r="BA92" s="2" t="str">
        <f t="shared" si="2"/>
        <v>Corrupción.</v>
      </c>
    </row>
    <row r="93" spans="1:53" ht="77.25" customHeight="1">
      <c r="A93" s="4">
        <v>88</v>
      </c>
      <c r="B93" s="4" t="s">
        <v>108</v>
      </c>
      <c r="C93" s="4" t="s">
        <v>45</v>
      </c>
      <c r="D93" s="4" t="s">
        <v>432</v>
      </c>
      <c r="E93" s="4" t="s">
        <v>430</v>
      </c>
      <c r="F93" s="4" t="s">
        <v>433</v>
      </c>
      <c r="G93" s="4"/>
      <c r="H93" s="4"/>
      <c r="I93" s="4"/>
      <c r="J93" s="4"/>
      <c r="K93" s="4"/>
      <c r="L93" s="6"/>
      <c r="M93" s="6"/>
      <c r="P93" s="2" t="e">
        <f>#REF!-Q93</f>
        <v>#REF!</v>
      </c>
      <c r="Q93" s="4" t="e">
        <f>IF(AND(AP93=2),(#REF!*#REF!),#REF!)</f>
        <v>#REF!</v>
      </c>
      <c r="R93" s="4" t="e">
        <f>IF(AND(AP93=1),(#REF!*#REF!),#REF!)</f>
        <v>#REF!</v>
      </c>
      <c r="S93" s="2" t="e">
        <f>+#REF!-R93</f>
        <v>#REF!</v>
      </c>
      <c r="Z93" s="2" t="str">
        <f>IFERROR(VLOOKUP(#REF!,#REF!,2,0)," ")</f>
        <v xml:space="preserve"> </v>
      </c>
      <c r="AP93" s="2" t="str">
        <f>IFERROR(VLOOKUP(#REF!,#REF!,2,0)," ")</f>
        <v xml:space="preserve"> </v>
      </c>
      <c r="AU93" s="2" t="e">
        <f>#REF!*#REF!</f>
        <v>#REF!</v>
      </c>
      <c r="AV93" s="2" t="e">
        <f>#REF!*#REF!</f>
        <v>#REF!</v>
      </c>
      <c r="BA93" s="2" t="str">
        <f t="shared" si="2"/>
        <v>Corrupción.</v>
      </c>
    </row>
    <row r="94" spans="1:53" ht="77.25" customHeight="1">
      <c r="A94" s="4">
        <v>89</v>
      </c>
      <c r="B94" s="4" t="s">
        <v>108</v>
      </c>
      <c r="C94" s="4" t="s">
        <v>45</v>
      </c>
      <c r="D94" s="4" t="s">
        <v>434</v>
      </c>
      <c r="E94" s="4" t="s">
        <v>435</v>
      </c>
      <c r="F94" s="4" t="s">
        <v>436</v>
      </c>
      <c r="G94" s="4"/>
      <c r="H94" s="4"/>
      <c r="I94" s="4"/>
      <c r="J94" s="4"/>
      <c r="K94" s="4"/>
      <c r="L94" s="6"/>
      <c r="M94" s="6"/>
      <c r="P94" s="2" t="e">
        <f>#REF!-Q94</f>
        <v>#REF!</v>
      </c>
      <c r="Q94" s="4" t="e">
        <f>IF(AND(AP94=2),(#REF!*#REF!),#REF!)</f>
        <v>#REF!</v>
      </c>
      <c r="R94" s="4" t="e">
        <f>IF(AND(AP94=1),(#REF!*#REF!),#REF!)</f>
        <v>#REF!</v>
      </c>
      <c r="S94" s="2" t="e">
        <f>+#REF!-R94</f>
        <v>#REF!</v>
      </c>
      <c r="Z94" s="2" t="str">
        <f>IFERROR(VLOOKUP(#REF!,#REF!,2,0)," ")</f>
        <v xml:space="preserve"> </v>
      </c>
      <c r="AP94" s="2" t="str">
        <f>IFERROR(VLOOKUP(#REF!,#REF!,2,0)," ")</f>
        <v xml:space="preserve"> </v>
      </c>
      <c r="AU94" s="2" t="e">
        <f>#REF!*#REF!</f>
        <v>#REF!</v>
      </c>
      <c r="AV94" s="2" t="e">
        <f>#REF!*#REF!</f>
        <v>#REF!</v>
      </c>
      <c r="BA94" s="2" t="str">
        <f t="shared" si="2"/>
        <v>Corrupción.</v>
      </c>
    </row>
    <row r="95" spans="1:53" ht="77.25" customHeight="1">
      <c r="A95" s="4">
        <v>90</v>
      </c>
      <c r="B95" s="4" t="s">
        <v>108</v>
      </c>
      <c r="C95" s="4" t="s">
        <v>26</v>
      </c>
      <c r="D95" s="4" t="s">
        <v>437</v>
      </c>
      <c r="E95" s="4" t="s">
        <v>438</v>
      </c>
      <c r="F95" s="4" t="s">
        <v>439</v>
      </c>
      <c r="G95" s="4"/>
      <c r="H95" s="4"/>
      <c r="I95" s="4"/>
      <c r="J95" s="4"/>
      <c r="K95" s="4"/>
      <c r="L95" s="6"/>
      <c r="M95" s="6"/>
      <c r="P95" s="2" t="e">
        <f>#REF!-Q95</f>
        <v>#REF!</v>
      </c>
      <c r="Q95" s="4" t="e">
        <f>IF(AND(AP95=2),(#REF!*#REF!),#REF!)</f>
        <v>#REF!</v>
      </c>
      <c r="R95" s="4" t="e">
        <f>IF(AND(AP95=1),(#REF!*#REF!),#REF!)</f>
        <v>#REF!</v>
      </c>
      <c r="S95" s="2" t="e">
        <f>+#REF!-R95</f>
        <v>#REF!</v>
      </c>
      <c r="Z95" s="2" t="str">
        <f>IFERROR(VLOOKUP(#REF!,#REF!,2,0)," ")</f>
        <v xml:space="preserve"> </v>
      </c>
      <c r="AP95" s="2" t="str">
        <f>IFERROR(VLOOKUP(#REF!,#REF!,2,0)," ")</f>
        <v xml:space="preserve"> </v>
      </c>
      <c r="AU95" s="2" t="e">
        <f>#REF!*#REF!</f>
        <v>#REF!</v>
      </c>
      <c r="AV95" s="2" t="e">
        <f>#REF!*#REF!</f>
        <v>#REF!</v>
      </c>
      <c r="BA95" s="2" t="str">
        <f t="shared" si="2"/>
        <v>Corrupción.</v>
      </c>
    </row>
    <row r="96" spans="1:53" ht="77.25" customHeight="1">
      <c r="A96" s="4">
        <v>91</v>
      </c>
      <c r="B96" s="4" t="s">
        <v>108</v>
      </c>
      <c r="C96" s="4" t="s">
        <v>26</v>
      </c>
      <c r="D96" s="4" t="s">
        <v>440</v>
      </c>
      <c r="E96" s="4" t="s">
        <v>441</v>
      </c>
      <c r="F96" s="4" t="s">
        <v>442</v>
      </c>
      <c r="G96" s="4"/>
      <c r="H96" s="4"/>
      <c r="I96" s="4"/>
      <c r="J96" s="4"/>
      <c r="K96" s="4"/>
      <c r="L96" s="6"/>
      <c r="M96" s="6"/>
      <c r="P96" s="2" t="e">
        <f>#REF!-Q96</f>
        <v>#REF!</v>
      </c>
      <c r="Q96" s="4" t="e">
        <f>IF(AND(AP96=2),(#REF!*#REF!),#REF!)</f>
        <v>#REF!</v>
      </c>
      <c r="R96" s="4" t="e">
        <f>IF(AND(AP96=1),(#REF!*#REF!),#REF!)</f>
        <v>#REF!</v>
      </c>
      <c r="S96" s="2" t="e">
        <f>+#REF!-R96</f>
        <v>#REF!</v>
      </c>
      <c r="Z96" s="2" t="str">
        <f>IFERROR(VLOOKUP(#REF!,#REF!,2,0)," ")</f>
        <v xml:space="preserve"> </v>
      </c>
      <c r="AP96" s="2" t="str">
        <f>IFERROR(VLOOKUP(#REF!,#REF!,2,0)," ")</f>
        <v xml:space="preserve"> </v>
      </c>
      <c r="AU96" s="2" t="e">
        <f>#REF!*#REF!</f>
        <v>#REF!</v>
      </c>
      <c r="AV96" s="2" t="e">
        <f>#REF!*#REF!</f>
        <v>#REF!</v>
      </c>
      <c r="BA96" s="2" t="str">
        <f t="shared" si="2"/>
        <v>Corrupción.</v>
      </c>
    </row>
    <row r="97" spans="1:53" ht="77.25" customHeight="1">
      <c r="A97" s="4">
        <v>92</v>
      </c>
      <c r="B97" s="4" t="s">
        <v>106</v>
      </c>
      <c r="C97" s="4" t="s">
        <v>21</v>
      </c>
      <c r="D97" s="4" t="s">
        <v>443</v>
      </c>
      <c r="E97" s="4" t="s">
        <v>444</v>
      </c>
      <c r="F97" s="4" t="s">
        <v>380</v>
      </c>
      <c r="G97" s="4"/>
      <c r="H97" s="4"/>
      <c r="I97" s="4"/>
      <c r="J97" s="4"/>
      <c r="K97" s="4"/>
      <c r="L97" s="6"/>
      <c r="M97" s="6"/>
      <c r="P97" s="2" t="e">
        <f>#REF!-Q97</f>
        <v>#REF!</v>
      </c>
      <c r="Q97" s="4" t="e">
        <f>IF(AND(AP97=2),(#REF!*#REF!),#REF!)</f>
        <v>#REF!</v>
      </c>
      <c r="R97" s="4" t="e">
        <f>IF(AND(AP97=1),(#REF!*#REF!),#REF!)</f>
        <v>#REF!</v>
      </c>
      <c r="S97" s="2" t="e">
        <f>+#REF!-R97</f>
        <v>#REF!</v>
      </c>
      <c r="Z97" s="2" t="str">
        <f>IFERROR(VLOOKUP(#REF!,#REF!,2,0)," ")</f>
        <v xml:space="preserve"> </v>
      </c>
      <c r="AP97" s="2" t="str">
        <f>IFERROR(VLOOKUP(#REF!,#REF!,2,0)," ")</f>
        <v xml:space="preserve"> </v>
      </c>
      <c r="AU97" s="2" t="e">
        <f>#REF!*#REF!</f>
        <v>#REF!</v>
      </c>
      <c r="AV97" s="2" t="e">
        <f>#REF!*#REF!</f>
        <v>#REF!</v>
      </c>
      <c r="BA97" s="2" t="str">
        <f t="shared" si="2"/>
        <v xml:space="preserve"> </v>
      </c>
    </row>
    <row r="98" spans="1:53" ht="77.25" customHeight="1">
      <c r="A98" s="4">
        <v>93</v>
      </c>
      <c r="B98" s="4" t="s">
        <v>106</v>
      </c>
      <c r="C98" s="4" t="s">
        <v>21</v>
      </c>
      <c r="D98" s="4" t="s">
        <v>445</v>
      </c>
      <c r="E98" s="4" t="s">
        <v>444</v>
      </c>
      <c r="F98" s="4" t="s">
        <v>380</v>
      </c>
      <c r="G98" s="4"/>
      <c r="H98" s="4"/>
      <c r="I98" s="4"/>
      <c r="J98" s="4"/>
      <c r="K98" s="4"/>
      <c r="L98" s="6"/>
      <c r="M98" s="6"/>
      <c r="P98" s="2" t="e">
        <f>#REF!-Q98</f>
        <v>#REF!</v>
      </c>
      <c r="Q98" s="4" t="e">
        <f>IF(AND(AP98=2),(#REF!*#REF!),#REF!)</f>
        <v>#REF!</v>
      </c>
      <c r="R98" s="4" t="e">
        <f>IF(AND(AP98=1),(#REF!*#REF!),#REF!)</f>
        <v>#REF!</v>
      </c>
      <c r="S98" s="2" t="e">
        <f>+#REF!-R98</f>
        <v>#REF!</v>
      </c>
      <c r="Z98" s="2" t="str">
        <f>IFERROR(VLOOKUP(#REF!,#REF!,2,0)," ")</f>
        <v xml:space="preserve"> </v>
      </c>
      <c r="AP98" s="2" t="str">
        <f>IFERROR(VLOOKUP(#REF!,#REF!,2,0)," ")</f>
        <v xml:space="preserve"> </v>
      </c>
      <c r="AU98" s="2" t="e">
        <f>#REF!*#REF!</f>
        <v>#REF!</v>
      </c>
      <c r="AV98" s="2" t="e">
        <f>#REF!*#REF!</f>
        <v>#REF!</v>
      </c>
      <c r="BA98" s="2" t="str">
        <f t="shared" si="2"/>
        <v xml:space="preserve"> </v>
      </c>
    </row>
    <row r="99" spans="1:53" ht="77.25" customHeight="1">
      <c r="A99" s="4">
        <v>94</v>
      </c>
      <c r="B99" s="4" t="s">
        <v>106</v>
      </c>
      <c r="C99" s="4" t="s">
        <v>21</v>
      </c>
      <c r="D99" s="4" t="s">
        <v>446</v>
      </c>
      <c r="E99" s="4" t="s">
        <v>444</v>
      </c>
      <c r="F99" s="4" t="s">
        <v>380</v>
      </c>
      <c r="G99" s="4"/>
      <c r="H99" s="4"/>
      <c r="I99" s="4"/>
      <c r="J99" s="4"/>
      <c r="K99" s="4"/>
      <c r="L99" s="6"/>
      <c r="M99" s="6"/>
      <c r="P99" s="2" t="e">
        <f>#REF!-Q99</f>
        <v>#REF!</v>
      </c>
      <c r="Q99" s="4" t="e">
        <f>IF(AND(AP99=2),(#REF!*#REF!),#REF!)</f>
        <v>#REF!</v>
      </c>
      <c r="R99" s="4" t="e">
        <f>IF(AND(AP99=1),(#REF!*#REF!),#REF!)</f>
        <v>#REF!</v>
      </c>
      <c r="S99" s="2" t="e">
        <f>+#REF!-R99</f>
        <v>#REF!</v>
      </c>
      <c r="Z99" s="2" t="str">
        <f>IFERROR(VLOOKUP(#REF!,#REF!,2,0)," ")</f>
        <v xml:space="preserve"> </v>
      </c>
      <c r="AP99" s="2" t="str">
        <f>IFERROR(VLOOKUP(#REF!,#REF!,2,0)," ")</f>
        <v xml:space="preserve"> </v>
      </c>
      <c r="AU99" s="2" t="e">
        <f>#REF!*#REF!</f>
        <v>#REF!</v>
      </c>
      <c r="AV99" s="2" t="e">
        <f>#REF!*#REF!</f>
        <v>#REF!</v>
      </c>
      <c r="BA99" s="2" t="str">
        <f t="shared" si="2"/>
        <v xml:space="preserve"> </v>
      </c>
    </row>
    <row r="100" spans="1:53" ht="77.25" customHeight="1">
      <c r="A100" s="4">
        <v>95</v>
      </c>
      <c r="B100" s="4" t="s">
        <v>106</v>
      </c>
      <c r="C100" s="4" t="s">
        <v>21</v>
      </c>
      <c r="D100" s="4" t="s">
        <v>447</v>
      </c>
      <c r="E100" s="4" t="s">
        <v>444</v>
      </c>
      <c r="F100" s="4" t="s">
        <v>448</v>
      </c>
      <c r="G100" s="4"/>
      <c r="H100" s="4"/>
      <c r="I100" s="4"/>
      <c r="J100" s="4"/>
      <c r="K100" s="4"/>
      <c r="L100" s="6"/>
      <c r="M100" s="6"/>
      <c r="P100" s="2" t="e">
        <f>#REF!-Q100</f>
        <v>#REF!</v>
      </c>
      <c r="Q100" s="4" t="e">
        <f>IF(AND(AP100=2),(#REF!*#REF!),#REF!)</f>
        <v>#REF!</v>
      </c>
      <c r="R100" s="4" t="e">
        <f>IF(AND(AP100=1),(#REF!*#REF!),#REF!)</f>
        <v>#REF!</v>
      </c>
      <c r="S100" s="2" t="e">
        <f>+#REF!-R100</f>
        <v>#REF!</v>
      </c>
      <c r="Z100" s="2" t="str">
        <f>IFERROR(VLOOKUP(#REF!,#REF!,2,0)," ")</f>
        <v xml:space="preserve"> </v>
      </c>
      <c r="AP100" s="2" t="str">
        <f>IFERROR(VLOOKUP(#REF!,#REF!,2,0)," ")</f>
        <v xml:space="preserve"> </v>
      </c>
      <c r="AU100" s="2" t="e">
        <f>#REF!*#REF!</f>
        <v>#REF!</v>
      </c>
      <c r="AV100" s="2" t="e">
        <f>#REF!*#REF!</f>
        <v>#REF!</v>
      </c>
      <c r="BA100" s="2" t="str">
        <f t="shared" si="2"/>
        <v xml:space="preserve"> </v>
      </c>
    </row>
    <row r="101" spans="1:53" ht="77.25" customHeight="1">
      <c r="A101" s="4">
        <v>96</v>
      </c>
      <c r="B101" s="4" t="s">
        <v>106</v>
      </c>
      <c r="C101" s="4" t="s">
        <v>21</v>
      </c>
      <c r="D101" s="4" t="s">
        <v>449</v>
      </c>
      <c r="E101" s="4" t="s">
        <v>444</v>
      </c>
      <c r="F101" s="4" t="s">
        <v>450</v>
      </c>
      <c r="G101" s="4"/>
      <c r="H101" s="4"/>
      <c r="I101" s="4"/>
      <c r="J101" s="4"/>
      <c r="K101" s="4"/>
      <c r="L101" s="6"/>
      <c r="M101" s="6"/>
      <c r="P101" s="2" t="e">
        <f>#REF!-Q101</f>
        <v>#REF!</v>
      </c>
      <c r="Q101" s="4" t="e">
        <f>IF(AND(AP101=2),(#REF!*#REF!),#REF!)</f>
        <v>#REF!</v>
      </c>
      <c r="R101" s="4" t="e">
        <f>IF(AND(AP101=1),(#REF!*#REF!),#REF!)</f>
        <v>#REF!</v>
      </c>
      <c r="S101" s="2" t="e">
        <f>+#REF!-R101</f>
        <v>#REF!</v>
      </c>
      <c r="Z101" s="2" t="str">
        <f>IFERROR(VLOOKUP(#REF!,#REF!,2,0)," ")</f>
        <v xml:space="preserve"> </v>
      </c>
      <c r="AP101" s="2" t="str">
        <f>IFERROR(VLOOKUP(#REF!,#REF!,2,0)," ")</f>
        <v xml:space="preserve"> </v>
      </c>
      <c r="AU101" s="2" t="e">
        <f>#REF!*#REF!</f>
        <v>#REF!</v>
      </c>
      <c r="AV101" s="2" t="e">
        <f>#REF!*#REF!</f>
        <v>#REF!</v>
      </c>
      <c r="BA101" s="2" t="str">
        <f t="shared" si="2"/>
        <v xml:space="preserve"> </v>
      </c>
    </row>
    <row r="102" spans="1:53" ht="165">
      <c r="A102" s="4">
        <v>97</v>
      </c>
      <c r="B102" s="4" t="s">
        <v>107</v>
      </c>
      <c r="C102" s="4" t="s">
        <v>21</v>
      </c>
      <c r="D102" s="4" t="s">
        <v>451</v>
      </c>
      <c r="E102" s="4" t="s">
        <v>444</v>
      </c>
      <c r="F102" s="4" t="s">
        <v>452</v>
      </c>
      <c r="G102" s="6"/>
      <c r="H102" s="6"/>
      <c r="I102" s="6"/>
      <c r="J102" s="6"/>
      <c r="K102" s="6"/>
      <c r="L102" s="6"/>
      <c r="M102" s="6"/>
    </row>
    <row r="103" spans="1:53" ht="90">
      <c r="A103" s="4">
        <v>98</v>
      </c>
      <c r="B103" s="4" t="s">
        <v>106</v>
      </c>
      <c r="C103" s="4" t="s">
        <v>21</v>
      </c>
      <c r="D103" s="4" t="s">
        <v>453</v>
      </c>
      <c r="E103" s="4" t="s">
        <v>454</v>
      </c>
      <c r="F103" s="4" t="s">
        <v>455</v>
      </c>
      <c r="G103" s="6"/>
      <c r="H103" s="6"/>
      <c r="I103" s="6"/>
      <c r="J103" s="6"/>
      <c r="K103" s="6"/>
      <c r="L103" s="6"/>
      <c r="M103" s="6"/>
    </row>
    <row r="104" spans="1:53" ht="45">
      <c r="A104" s="4">
        <v>99</v>
      </c>
      <c r="B104" s="4" t="s">
        <v>107</v>
      </c>
      <c r="C104" s="4" t="s">
        <v>21</v>
      </c>
      <c r="D104" s="4" t="s">
        <v>456</v>
      </c>
      <c r="E104" s="4" t="s">
        <v>457</v>
      </c>
      <c r="F104" s="4" t="s">
        <v>458</v>
      </c>
      <c r="G104" s="6"/>
      <c r="H104" s="6"/>
      <c r="I104" s="6"/>
      <c r="J104" s="6"/>
      <c r="K104" s="6"/>
      <c r="L104" s="6"/>
      <c r="M104" s="6"/>
    </row>
    <row r="105" spans="1:53" ht="75">
      <c r="A105" s="4">
        <v>100</v>
      </c>
      <c r="B105" s="4" t="s">
        <v>106</v>
      </c>
      <c r="C105" s="4" t="s">
        <v>21</v>
      </c>
      <c r="D105" s="4" t="s">
        <v>459</v>
      </c>
      <c r="E105" s="4" t="s">
        <v>460</v>
      </c>
      <c r="F105" s="4" t="s">
        <v>461</v>
      </c>
      <c r="G105" s="6"/>
      <c r="H105" s="6"/>
      <c r="I105" s="6"/>
      <c r="J105" s="6"/>
      <c r="K105" s="6"/>
      <c r="L105" s="6"/>
      <c r="M105" s="6"/>
    </row>
    <row r="106" spans="1:53" ht="90">
      <c r="A106" s="4">
        <v>101</v>
      </c>
      <c r="B106" s="4" t="s">
        <v>106</v>
      </c>
      <c r="C106" s="4" t="s">
        <v>21</v>
      </c>
      <c r="D106" s="4" t="s">
        <v>462</v>
      </c>
      <c r="E106" s="4" t="s">
        <v>463</v>
      </c>
      <c r="F106" s="4" t="s">
        <v>464</v>
      </c>
      <c r="G106" s="6"/>
      <c r="H106" s="6"/>
      <c r="I106" s="6"/>
      <c r="J106" s="6"/>
      <c r="K106" s="6"/>
      <c r="L106" s="6"/>
      <c r="M106" s="6"/>
    </row>
    <row r="107" spans="1:53" ht="165">
      <c r="A107" s="4">
        <v>102</v>
      </c>
      <c r="B107" s="4" t="s">
        <v>106</v>
      </c>
      <c r="C107" s="4" t="s">
        <v>21</v>
      </c>
      <c r="D107" s="4" t="s">
        <v>465</v>
      </c>
      <c r="E107" s="4" t="s">
        <v>466</v>
      </c>
      <c r="F107" s="4" t="s">
        <v>467</v>
      </c>
      <c r="G107" s="6"/>
      <c r="H107" s="6"/>
      <c r="I107" s="6"/>
      <c r="J107" s="6"/>
      <c r="K107" s="6"/>
      <c r="L107" s="6"/>
      <c r="M107" s="6"/>
    </row>
    <row r="108" spans="1:53" ht="45">
      <c r="A108" s="4">
        <v>103</v>
      </c>
      <c r="B108" s="4" t="s">
        <v>106</v>
      </c>
      <c r="C108" s="4" t="s">
        <v>28</v>
      </c>
      <c r="D108" s="4" t="s">
        <v>468</v>
      </c>
      <c r="E108" s="4" t="s">
        <v>469</v>
      </c>
      <c r="F108" s="4" t="s">
        <v>470</v>
      </c>
      <c r="G108" s="6"/>
      <c r="H108" s="6"/>
      <c r="I108" s="6"/>
      <c r="J108" s="6"/>
      <c r="K108" s="6"/>
      <c r="L108" s="6"/>
      <c r="M108" s="6"/>
    </row>
    <row r="109" spans="1:53" ht="75">
      <c r="A109" s="4">
        <v>104</v>
      </c>
      <c r="B109" s="4" t="s">
        <v>107</v>
      </c>
      <c r="C109" s="4" t="s">
        <v>28</v>
      </c>
      <c r="D109" s="4" t="s">
        <v>471</v>
      </c>
      <c r="E109" s="4" t="s">
        <v>472</v>
      </c>
      <c r="F109" s="4" t="s">
        <v>473</v>
      </c>
      <c r="G109" s="6"/>
      <c r="H109" s="6"/>
      <c r="I109" s="6"/>
      <c r="J109" s="6"/>
      <c r="K109" s="6"/>
      <c r="L109" s="6"/>
      <c r="M109" s="6"/>
    </row>
    <row r="110" spans="1:53" ht="165">
      <c r="A110" s="4">
        <v>105</v>
      </c>
      <c r="B110" s="4" t="s">
        <v>108</v>
      </c>
      <c r="C110" s="4" t="s">
        <v>27</v>
      </c>
      <c r="D110" s="4" t="s">
        <v>474</v>
      </c>
      <c r="E110" s="4" t="s">
        <v>475</v>
      </c>
      <c r="F110" s="4" t="s">
        <v>476</v>
      </c>
      <c r="G110" s="6"/>
      <c r="H110" s="6"/>
      <c r="I110" s="6"/>
      <c r="J110" s="6"/>
      <c r="K110" s="6"/>
      <c r="L110" s="6"/>
      <c r="M110" s="6"/>
    </row>
    <row r="111" spans="1:53" ht="90">
      <c r="A111" s="4">
        <v>106</v>
      </c>
      <c r="B111" s="4" t="s">
        <v>106</v>
      </c>
      <c r="C111" s="4" t="s">
        <v>27</v>
      </c>
      <c r="D111" s="4" t="s">
        <v>477</v>
      </c>
      <c r="E111" s="4" t="s">
        <v>478</v>
      </c>
      <c r="F111" s="4" t="s">
        <v>479</v>
      </c>
      <c r="G111" s="6"/>
      <c r="H111" s="6"/>
      <c r="I111" s="6"/>
      <c r="J111" s="6"/>
      <c r="K111" s="6"/>
      <c r="L111" s="6"/>
      <c r="M111" s="6"/>
    </row>
    <row r="112" spans="1:53" ht="120">
      <c r="A112" s="4">
        <v>107</v>
      </c>
      <c r="B112" s="4" t="s">
        <v>106</v>
      </c>
      <c r="C112" s="4" t="s">
        <v>27</v>
      </c>
      <c r="D112" s="4" t="s">
        <v>480</v>
      </c>
      <c r="E112" s="4" t="s">
        <v>478</v>
      </c>
      <c r="F112" s="4" t="s">
        <v>481</v>
      </c>
      <c r="G112" s="6"/>
      <c r="H112" s="6"/>
      <c r="I112" s="6"/>
      <c r="J112" s="6"/>
      <c r="K112" s="6"/>
      <c r="L112" s="6"/>
      <c r="M112" s="6"/>
    </row>
    <row r="113" spans="1:13" ht="105">
      <c r="A113" s="4">
        <v>108</v>
      </c>
      <c r="B113" s="4" t="s">
        <v>106</v>
      </c>
      <c r="C113" s="4" t="s">
        <v>25</v>
      </c>
      <c r="D113" s="4" t="s">
        <v>482</v>
      </c>
      <c r="E113" s="4" t="s">
        <v>483</v>
      </c>
      <c r="F113" s="4" t="s">
        <v>484</v>
      </c>
      <c r="G113" s="6"/>
      <c r="H113" s="6"/>
      <c r="I113" s="6"/>
      <c r="J113" s="6"/>
      <c r="K113" s="6"/>
      <c r="L113" s="6"/>
      <c r="M113" s="6"/>
    </row>
    <row r="114" spans="1:13" ht="210">
      <c r="A114" s="4">
        <v>109</v>
      </c>
      <c r="B114" s="4" t="s">
        <v>106</v>
      </c>
      <c r="C114" s="4" t="s">
        <v>27</v>
      </c>
      <c r="D114" s="4" t="s">
        <v>485</v>
      </c>
      <c r="E114" s="4" t="s">
        <v>486</v>
      </c>
      <c r="F114" s="4" t="s">
        <v>487</v>
      </c>
      <c r="G114" s="6"/>
      <c r="H114" s="6"/>
      <c r="I114" s="6"/>
      <c r="J114" s="6"/>
      <c r="K114" s="6"/>
      <c r="L114" s="6"/>
      <c r="M114" s="6"/>
    </row>
    <row r="115" spans="1:13" ht="45">
      <c r="A115" s="4">
        <v>110</v>
      </c>
      <c r="B115" s="4" t="s">
        <v>106</v>
      </c>
      <c r="C115" s="4" t="s">
        <v>27</v>
      </c>
      <c r="D115" s="4" t="s">
        <v>488</v>
      </c>
      <c r="E115" s="4" t="s">
        <v>489</v>
      </c>
      <c r="F115" s="4" t="s">
        <v>490</v>
      </c>
      <c r="G115" s="6"/>
      <c r="H115" s="6"/>
      <c r="I115" s="6"/>
      <c r="J115" s="6"/>
      <c r="K115" s="6"/>
      <c r="L115" s="6"/>
      <c r="M115" s="6"/>
    </row>
    <row r="116" spans="1:13" ht="120">
      <c r="A116" s="4">
        <v>111</v>
      </c>
      <c r="B116" s="4" t="s">
        <v>106</v>
      </c>
      <c r="C116" s="4" t="s">
        <v>22</v>
      </c>
      <c r="D116" s="4" t="s">
        <v>491</v>
      </c>
      <c r="E116" s="4" t="s">
        <v>492</v>
      </c>
      <c r="F116" s="4" t="s">
        <v>493</v>
      </c>
      <c r="G116" s="6"/>
      <c r="H116" s="6"/>
      <c r="I116" s="6"/>
      <c r="J116" s="6"/>
      <c r="K116" s="6"/>
      <c r="L116" s="6"/>
      <c r="M116" s="6"/>
    </row>
    <row r="117" spans="1:13" ht="135">
      <c r="A117" s="4">
        <v>112</v>
      </c>
      <c r="B117" s="4" t="s">
        <v>106</v>
      </c>
      <c r="C117" s="4" t="s">
        <v>22</v>
      </c>
      <c r="D117" s="4" t="s">
        <v>494</v>
      </c>
      <c r="E117" s="4" t="s">
        <v>495</v>
      </c>
      <c r="F117" s="4" t="s">
        <v>496</v>
      </c>
      <c r="G117" s="6"/>
      <c r="H117" s="6"/>
      <c r="I117" s="6"/>
      <c r="J117" s="6"/>
      <c r="K117" s="6"/>
      <c r="L117" s="6"/>
      <c r="M117" s="6"/>
    </row>
    <row r="118" spans="1:13" ht="90">
      <c r="A118" s="4">
        <v>113</v>
      </c>
      <c r="B118" s="4" t="s">
        <v>106</v>
      </c>
      <c r="C118" s="4" t="s">
        <v>22</v>
      </c>
      <c r="D118" s="4" t="s">
        <v>497</v>
      </c>
      <c r="E118" s="4" t="s">
        <v>498</v>
      </c>
      <c r="F118" s="4" t="s">
        <v>499</v>
      </c>
      <c r="G118" s="6"/>
      <c r="H118" s="6"/>
      <c r="I118" s="6"/>
      <c r="J118" s="6"/>
      <c r="K118" s="6"/>
      <c r="L118" s="6"/>
      <c r="M118" s="6"/>
    </row>
    <row r="119" spans="1:13" ht="120">
      <c r="A119" s="4">
        <v>114</v>
      </c>
      <c r="B119" s="4" t="s">
        <v>106</v>
      </c>
      <c r="C119" s="4" t="s">
        <v>22</v>
      </c>
      <c r="D119" s="4" t="s">
        <v>500</v>
      </c>
      <c r="E119" s="4" t="s">
        <v>501</v>
      </c>
      <c r="F119" s="4" t="s">
        <v>502</v>
      </c>
      <c r="G119" s="6"/>
      <c r="H119" s="6"/>
      <c r="I119" s="6"/>
      <c r="J119" s="6"/>
      <c r="K119" s="6"/>
      <c r="L119" s="6"/>
      <c r="M119" s="6"/>
    </row>
    <row r="120" spans="1:13" ht="180">
      <c r="A120" s="4">
        <v>115</v>
      </c>
      <c r="B120" s="4" t="s">
        <v>106</v>
      </c>
      <c r="C120" s="4" t="s">
        <v>22</v>
      </c>
      <c r="D120" s="4" t="s">
        <v>503</v>
      </c>
      <c r="E120" s="4" t="s">
        <v>504</v>
      </c>
      <c r="F120" s="4" t="s">
        <v>505</v>
      </c>
      <c r="G120" s="6"/>
      <c r="H120" s="6"/>
      <c r="I120" s="6"/>
      <c r="J120" s="6"/>
      <c r="K120" s="6"/>
      <c r="L120" s="6"/>
      <c r="M120" s="6"/>
    </row>
    <row r="121" spans="1:13" ht="90">
      <c r="A121" s="4">
        <v>116</v>
      </c>
      <c r="B121" s="4" t="s">
        <v>106</v>
      </c>
      <c r="C121" s="4" t="s">
        <v>22</v>
      </c>
      <c r="D121" s="4" t="s">
        <v>506</v>
      </c>
      <c r="E121" s="4" t="s">
        <v>507</v>
      </c>
      <c r="F121" s="4" t="s">
        <v>508</v>
      </c>
      <c r="G121" s="6"/>
      <c r="H121" s="6"/>
      <c r="I121" s="6"/>
      <c r="J121" s="6"/>
      <c r="K121" s="6"/>
      <c r="L121" s="6"/>
      <c r="M121" s="6"/>
    </row>
    <row r="122" spans="1:13" ht="120">
      <c r="A122" s="4">
        <v>117</v>
      </c>
      <c r="B122" s="4" t="s">
        <v>106</v>
      </c>
      <c r="C122" s="4" t="s">
        <v>22</v>
      </c>
      <c r="D122" s="4" t="s">
        <v>509</v>
      </c>
      <c r="E122" s="4" t="s">
        <v>510</v>
      </c>
      <c r="F122" s="4" t="s">
        <v>511</v>
      </c>
      <c r="G122" s="6"/>
      <c r="H122" s="6"/>
      <c r="I122" s="6"/>
      <c r="J122" s="6"/>
      <c r="K122" s="6"/>
      <c r="L122" s="6"/>
      <c r="M122" s="6"/>
    </row>
    <row r="123" spans="1:13" ht="120">
      <c r="A123" s="4">
        <v>118</v>
      </c>
      <c r="B123" s="4" t="s">
        <v>106</v>
      </c>
      <c r="C123" s="4" t="s">
        <v>22</v>
      </c>
      <c r="D123" s="4" t="s">
        <v>512</v>
      </c>
      <c r="E123" s="4" t="s">
        <v>513</v>
      </c>
      <c r="F123" s="4" t="s">
        <v>514</v>
      </c>
      <c r="G123" s="6"/>
      <c r="H123" s="6"/>
      <c r="I123" s="6"/>
      <c r="J123" s="6"/>
      <c r="K123" s="6"/>
      <c r="L123" s="6"/>
      <c r="M123" s="6"/>
    </row>
    <row r="124" spans="1:13" ht="120">
      <c r="A124" s="4">
        <v>119</v>
      </c>
      <c r="B124" s="4" t="s">
        <v>106</v>
      </c>
      <c r="C124" s="4" t="s">
        <v>22</v>
      </c>
      <c r="D124" s="4" t="s">
        <v>515</v>
      </c>
      <c r="E124" s="4" t="s">
        <v>516</v>
      </c>
      <c r="F124" s="4" t="s">
        <v>517</v>
      </c>
      <c r="G124" s="6"/>
      <c r="H124" s="6"/>
      <c r="I124" s="6"/>
      <c r="J124" s="6"/>
      <c r="K124" s="6"/>
      <c r="L124" s="6"/>
      <c r="M124" s="6"/>
    </row>
    <row r="125" spans="1:13" ht="135">
      <c r="A125" s="4">
        <v>120</v>
      </c>
      <c r="B125" s="4" t="s">
        <v>106</v>
      </c>
      <c r="C125" s="4" t="s">
        <v>22</v>
      </c>
      <c r="D125" s="4" t="s">
        <v>518</v>
      </c>
      <c r="E125" s="4" t="s">
        <v>519</v>
      </c>
      <c r="F125" s="4" t="s">
        <v>520</v>
      </c>
      <c r="G125" s="6"/>
      <c r="H125" s="6"/>
      <c r="I125" s="6"/>
      <c r="J125" s="6"/>
      <c r="K125" s="6"/>
      <c r="L125" s="6"/>
      <c r="M125" s="6"/>
    </row>
    <row r="126" spans="1:13" ht="120">
      <c r="A126" s="4">
        <v>121</v>
      </c>
      <c r="B126" s="4" t="s">
        <v>106</v>
      </c>
      <c r="C126" s="4" t="s">
        <v>22</v>
      </c>
      <c r="D126" s="4" t="s">
        <v>521</v>
      </c>
      <c r="E126" s="4" t="s">
        <v>522</v>
      </c>
      <c r="F126" s="4" t="s">
        <v>523</v>
      </c>
      <c r="G126" s="6"/>
      <c r="H126" s="6"/>
      <c r="I126" s="6"/>
      <c r="J126" s="6"/>
      <c r="K126" s="6"/>
      <c r="L126" s="6"/>
      <c r="M126" s="6"/>
    </row>
    <row r="127" spans="1:13" ht="105">
      <c r="A127" s="4">
        <v>122</v>
      </c>
      <c r="B127" s="4" t="s">
        <v>106</v>
      </c>
      <c r="C127" s="4" t="s">
        <v>22</v>
      </c>
      <c r="D127" s="4" t="s">
        <v>524</v>
      </c>
      <c r="E127" s="4" t="s">
        <v>525</v>
      </c>
      <c r="F127" s="4" t="s">
        <v>526</v>
      </c>
      <c r="G127" s="6"/>
      <c r="H127" s="6"/>
      <c r="I127" s="6"/>
      <c r="J127" s="6"/>
      <c r="K127" s="6"/>
      <c r="L127" s="6"/>
      <c r="M127" s="6"/>
    </row>
    <row r="128" spans="1:13" ht="105">
      <c r="A128" s="4">
        <v>123</v>
      </c>
      <c r="B128" s="4" t="s">
        <v>106</v>
      </c>
      <c r="C128" s="4" t="s">
        <v>22</v>
      </c>
      <c r="D128" s="4" t="s">
        <v>527</v>
      </c>
      <c r="E128" s="4" t="s">
        <v>528</v>
      </c>
      <c r="F128" s="4" t="s">
        <v>529</v>
      </c>
      <c r="G128" s="6"/>
      <c r="H128" s="6"/>
      <c r="I128" s="6"/>
      <c r="J128" s="6"/>
      <c r="K128" s="6"/>
      <c r="L128" s="6"/>
      <c r="M128" s="6"/>
    </row>
    <row r="129" spans="1:13" ht="90">
      <c r="A129" s="4">
        <v>124</v>
      </c>
      <c r="B129" s="4" t="s">
        <v>106</v>
      </c>
      <c r="C129" s="4" t="s">
        <v>22</v>
      </c>
      <c r="D129" s="4" t="s">
        <v>530</v>
      </c>
      <c r="E129" s="4" t="s">
        <v>531</v>
      </c>
      <c r="F129" s="4" t="s">
        <v>532</v>
      </c>
      <c r="G129" s="6"/>
      <c r="H129" s="6"/>
      <c r="I129" s="6"/>
      <c r="J129" s="6"/>
      <c r="K129" s="6"/>
      <c r="L129" s="6"/>
      <c r="M129" s="6"/>
    </row>
    <row r="130" spans="1:13" ht="90">
      <c r="A130" s="4">
        <v>125</v>
      </c>
      <c r="B130" s="4" t="s">
        <v>106</v>
      </c>
      <c r="C130" s="4" t="s">
        <v>41</v>
      </c>
      <c r="D130" s="4" t="s">
        <v>533</v>
      </c>
      <c r="E130" s="4" t="s">
        <v>534</v>
      </c>
      <c r="F130" s="4" t="s">
        <v>535</v>
      </c>
      <c r="G130" s="6"/>
      <c r="H130" s="6"/>
      <c r="I130" s="6"/>
      <c r="J130" s="6"/>
      <c r="K130" s="6"/>
      <c r="L130" s="6"/>
      <c r="M130" s="6"/>
    </row>
    <row r="131" spans="1:13" ht="75">
      <c r="A131" s="4">
        <v>126</v>
      </c>
      <c r="B131" s="4" t="s">
        <v>107</v>
      </c>
      <c r="C131" s="4" t="s">
        <v>41</v>
      </c>
      <c r="D131" s="4" t="s">
        <v>536</v>
      </c>
      <c r="E131" s="4" t="s">
        <v>537</v>
      </c>
      <c r="F131" s="4" t="s">
        <v>538</v>
      </c>
      <c r="G131" s="6"/>
      <c r="H131" s="6"/>
      <c r="I131" s="6"/>
      <c r="J131" s="6"/>
      <c r="K131" s="6"/>
      <c r="L131" s="6"/>
      <c r="M131" s="6"/>
    </row>
    <row r="132" spans="1:13" ht="105">
      <c r="A132" s="4">
        <v>127</v>
      </c>
      <c r="B132" s="4" t="s">
        <v>106</v>
      </c>
      <c r="C132" s="4" t="s">
        <v>42</v>
      </c>
      <c r="D132" s="4" t="s">
        <v>539</v>
      </c>
      <c r="E132" s="4" t="s">
        <v>540</v>
      </c>
      <c r="F132" s="4" t="s">
        <v>541</v>
      </c>
      <c r="G132" s="6"/>
      <c r="H132" s="6"/>
      <c r="I132" s="6"/>
      <c r="J132" s="6"/>
      <c r="K132" s="6"/>
      <c r="L132" s="6"/>
      <c r="M132" s="6"/>
    </row>
    <row r="133" spans="1:13" ht="105">
      <c r="A133" s="4">
        <v>128</v>
      </c>
      <c r="B133" s="4" t="s">
        <v>106</v>
      </c>
      <c r="C133" s="4" t="s">
        <v>42</v>
      </c>
      <c r="D133" s="4" t="s">
        <v>542</v>
      </c>
      <c r="E133" s="4" t="s">
        <v>543</v>
      </c>
      <c r="F133" s="4" t="s">
        <v>544</v>
      </c>
      <c r="G133" s="6"/>
      <c r="H133" s="6"/>
      <c r="I133" s="6"/>
      <c r="J133" s="6"/>
      <c r="K133" s="6"/>
      <c r="L133" s="6"/>
      <c r="M133" s="6"/>
    </row>
    <row r="134" spans="1:13" ht="90">
      <c r="A134" s="4">
        <v>129</v>
      </c>
      <c r="B134" s="4" t="s">
        <v>106</v>
      </c>
      <c r="C134" s="4" t="s">
        <v>42</v>
      </c>
      <c r="D134" s="4" t="s">
        <v>545</v>
      </c>
      <c r="E134" s="4" t="s">
        <v>546</v>
      </c>
      <c r="F134" s="4" t="s">
        <v>547</v>
      </c>
      <c r="G134" s="6"/>
      <c r="H134" s="6"/>
      <c r="I134" s="6"/>
      <c r="J134" s="6"/>
      <c r="K134" s="6"/>
      <c r="L134" s="6"/>
      <c r="M134" s="6"/>
    </row>
    <row r="135" spans="1:13" ht="105">
      <c r="A135" s="4">
        <v>130</v>
      </c>
      <c r="B135" s="4" t="s">
        <v>106</v>
      </c>
      <c r="C135" s="4" t="s">
        <v>42</v>
      </c>
      <c r="D135" s="4" t="s">
        <v>548</v>
      </c>
      <c r="E135" s="4" t="s">
        <v>549</v>
      </c>
      <c r="F135" s="4" t="s">
        <v>541</v>
      </c>
      <c r="G135" s="6"/>
      <c r="H135" s="6"/>
      <c r="I135" s="6"/>
      <c r="J135" s="6"/>
      <c r="K135" s="6"/>
      <c r="L135" s="6"/>
      <c r="M135" s="6"/>
    </row>
    <row r="136" spans="1:13" ht="60">
      <c r="A136" s="4">
        <v>131</v>
      </c>
      <c r="B136" s="4" t="s">
        <v>106</v>
      </c>
      <c r="C136" s="4" t="s">
        <v>45</v>
      </c>
      <c r="D136" s="4" t="s">
        <v>550</v>
      </c>
      <c r="E136" s="4" t="s">
        <v>551</v>
      </c>
      <c r="F136" s="4" t="s">
        <v>552</v>
      </c>
      <c r="G136" s="6"/>
      <c r="H136" s="6"/>
      <c r="I136" s="6"/>
      <c r="J136" s="6"/>
      <c r="K136" s="6"/>
      <c r="L136" s="6"/>
      <c r="M136" s="6"/>
    </row>
    <row r="137" spans="1:13" ht="60">
      <c r="A137" s="4">
        <v>132</v>
      </c>
      <c r="B137" s="4" t="s">
        <v>106</v>
      </c>
      <c r="C137" s="4" t="s">
        <v>45</v>
      </c>
      <c r="D137" s="4" t="s">
        <v>553</v>
      </c>
      <c r="E137" s="4" t="s">
        <v>554</v>
      </c>
      <c r="F137" s="4" t="s">
        <v>555</v>
      </c>
      <c r="G137" s="6"/>
      <c r="H137" s="6"/>
      <c r="I137" s="6"/>
      <c r="J137" s="6"/>
      <c r="K137" s="6"/>
      <c r="L137" s="6"/>
      <c r="M137" s="6"/>
    </row>
    <row r="138" spans="1:13" ht="90">
      <c r="A138" s="4">
        <v>133</v>
      </c>
      <c r="B138" s="4" t="s">
        <v>106</v>
      </c>
      <c r="C138" s="4" t="s">
        <v>45</v>
      </c>
      <c r="D138" s="4" t="s">
        <v>556</v>
      </c>
      <c r="E138" s="4" t="s">
        <v>557</v>
      </c>
      <c r="F138" s="4" t="s">
        <v>558</v>
      </c>
      <c r="G138" s="6"/>
      <c r="H138" s="6"/>
      <c r="I138" s="6"/>
      <c r="J138" s="6"/>
      <c r="K138" s="6"/>
      <c r="L138" s="6"/>
      <c r="M138" s="6"/>
    </row>
    <row r="139" spans="1:13" ht="90">
      <c r="A139" s="4">
        <v>134</v>
      </c>
      <c r="B139" s="4" t="s">
        <v>107</v>
      </c>
      <c r="C139" s="4" t="s">
        <v>45</v>
      </c>
      <c r="D139" s="4" t="s">
        <v>559</v>
      </c>
      <c r="E139" s="4" t="s">
        <v>560</v>
      </c>
      <c r="F139" s="4" t="s">
        <v>561</v>
      </c>
      <c r="G139" s="6"/>
      <c r="H139" s="6"/>
      <c r="I139" s="6"/>
      <c r="J139" s="6"/>
      <c r="K139" s="6"/>
      <c r="L139" s="6"/>
      <c r="M139" s="6"/>
    </row>
    <row r="140" spans="1:13" ht="60">
      <c r="A140" s="4">
        <v>135</v>
      </c>
      <c r="B140" s="4" t="s">
        <v>107</v>
      </c>
      <c r="C140" s="4" t="s">
        <v>45</v>
      </c>
      <c r="D140" s="4" t="s">
        <v>562</v>
      </c>
      <c r="E140" s="4" t="s">
        <v>563</v>
      </c>
      <c r="F140" s="4" t="s">
        <v>564</v>
      </c>
      <c r="G140" s="6"/>
      <c r="H140" s="6"/>
      <c r="I140" s="6"/>
      <c r="J140" s="6"/>
      <c r="K140" s="6"/>
      <c r="L140" s="6"/>
      <c r="M140" s="6"/>
    </row>
    <row r="141" spans="1:13" ht="75">
      <c r="A141" s="4">
        <v>136</v>
      </c>
      <c r="B141" s="4" t="s">
        <v>108</v>
      </c>
      <c r="C141" s="4" t="s">
        <v>45</v>
      </c>
      <c r="D141" s="4" t="s">
        <v>565</v>
      </c>
      <c r="E141" s="4" t="s">
        <v>566</v>
      </c>
      <c r="F141" s="4" t="s">
        <v>567</v>
      </c>
      <c r="G141" s="6"/>
      <c r="H141" s="6"/>
      <c r="I141" s="6"/>
      <c r="J141" s="6"/>
      <c r="K141" s="6"/>
      <c r="L141" s="6"/>
      <c r="M141" s="6"/>
    </row>
    <row r="142" spans="1:13" ht="60">
      <c r="A142" s="4">
        <v>137</v>
      </c>
      <c r="B142" s="4" t="s">
        <v>106</v>
      </c>
      <c r="C142" s="4" t="s">
        <v>568</v>
      </c>
      <c r="D142" s="4" t="s">
        <v>378</v>
      </c>
      <c r="E142" s="4" t="s">
        <v>379</v>
      </c>
      <c r="F142" s="4" t="s">
        <v>380</v>
      </c>
      <c r="G142" s="6"/>
      <c r="H142" s="6"/>
      <c r="I142" s="6"/>
      <c r="J142" s="6"/>
      <c r="K142" s="6"/>
      <c r="L142" s="6"/>
      <c r="M142" s="6"/>
    </row>
    <row r="143" spans="1:13" ht="60">
      <c r="A143" s="4">
        <v>138</v>
      </c>
      <c r="B143" s="4" t="s">
        <v>107</v>
      </c>
      <c r="C143" s="4" t="s">
        <v>568</v>
      </c>
      <c r="D143" s="4" t="s">
        <v>569</v>
      </c>
      <c r="E143" s="4" t="s">
        <v>570</v>
      </c>
      <c r="F143" s="4" t="s">
        <v>571</v>
      </c>
      <c r="G143" s="6"/>
      <c r="H143" s="6"/>
      <c r="I143" s="6"/>
      <c r="J143" s="6"/>
      <c r="K143" s="6"/>
      <c r="L143" s="6"/>
      <c r="M143" s="6"/>
    </row>
    <row r="144" spans="1:13" ht="105">
      <c r="A144" s="4">
        <v>139</v>
      </c>
      <c r="B144" s="4" t="s">
        <v>106</v>
      </c>
      <c r="C144" s="4" t="s">
        <v>568</v>
      </c>
      <c r="D144" s="4" t="s">
        <v>572</v>
      </c>
      <c r="E144" s="4" t="s">
        <v>573</v>
      </c>
      <c r="F144" s="4" t="s">
        <v>574</v>
      </c>
      <c r="G144" s="6"/>
      <c r="H144" s="6"/>
      <c r="I144" s="6"/>
      <c r="J144" s="6"/>
      <c r="K144" s="6"/>
      <c r="L144" s="6"/>
      <c r="M144" s="6"/>
    </row>
    <row r="145" spans="1:13" ht="60">
      <c r="A145" s="4">
        <v>140</v>
      </c>
      <c r="B145" s="4" t="s">
        <v>106</v>
      </c>
      <c r="C145" s="4" t="s">
        <v>568</v>
      </c>
      <c r="D145" s="4" t="s">
        <v>575</v>
      </c>
      <c r="E145" s="4" t="s">
        <v>576</v>
      </c>
      <c r="F145" s="4" t="s">
        <v>577</v>
      </c>
      <c r="G145" s="6"/>
      <c r="H145" s="6"/>
      <c r="I145" s="6"/>
      <c r="J145" s="6"/>
      <c r="K145" s="6"/>
      <c r="L145" s="6"/>
      <c r="M145" s="6"/>
    </row>
    <row r="146" spans="1:13" ht="90">
      <c r="A146" s="4">
        <v>141</v>
      </c>
      <c r="B146" s="4" t="s">
        <v>106</v>
      </c>
      <c r="C146" s="4" t="s">
        <v>18</v>
      </c>
      <c r="D146" s="4" t="s">
        <v>578</v>
      </c>
      <c r="E146" s="4" t="s">
        <v>579</v>
      </c>
      <c r="F146" s="4" t="s">
        <v>580</v>
      </c>
      <c r="G146" s="6"/>
      <c r="H146" s="6"/>
      <c r="I146" s="6"/>
      <c r="J146" s="6"/>
      <c r="K146" s="6"/>
      <c r="L146" s="6"/>
      <c r="M146" s="6"/>
    </row>
    <row r="147" spans="1:13" ht="195">
      <c r="A147" s="4">
        <v>142</v>
      </c>
      <c r="B147" s="4" t="s">
        <v>106</v>
      </c>
      <c r="C147" s="4" t="s">
        <v>18</v>
      </c>
      <c r="D147" s="4" t="s">
        <v>581</v>
      </c>
      <c r="E147" s="4" t="s">
        <v>582</v>
      </c>
      <c r="F147" s="4" t="s">
        <v>583</v>
      </c>
      <c r="G147" s="6"/>
      <c r="H147" s="6"/>
      <c r="I147" s="6"/>
      <c r="J147" s="6"/>
      <c r="K147" s="6"/>
      <c r="L147" s="6"/>
      <c r="M147" s="6"/>
    </row>
    <row r="148" spans="1:13" ht="75">
      <c r="A148" s="4">
        <v>143</v>
      </c>
      <c r="B148" s="4" t="s">
        <v>106</v>
      </c>
      <c r="C148" s="4" t="s">
        <v>23</v>
      </c>
      <c r="D148" s="4" t="s">
        <v>584</v>
      </c>
      <c r="E148" s="4" t="s">
        <v>585</v>
      </c>
      <c r="F148" s="4" t="s">
        <v>423</v>
      </c>
      <c r="G148" s="6"/>
      <c r="H148" s="6"/>
      <c r="I148" s="6"/>
      <c r="J148" s="6"/>
      <c r="K148" s="6"/>
      <c r="L148" s="6"/>
      <c r="M148" s="6"/>
    </row>
    <row r="149" spans="1:13" ht="36.6" customHeight="1">
      <c r="A149" s="6"/>
      <c r="B149" s="6"/>
      <c r="C149" s="6" t="s">
        <v>586</v>
      </c>
      <c r="D149" s="6"/>
      <c r="E149" s="6"/>
      <c r="F149" s="6"/>
      <c r="G149" s="6"/>
      <c r="H149" s="6"/>
      <c r="I149" s="6"/>
      <c r="J149" s="6"/>
      <c r="K149" s="6"/>
      <c r="L149" s="6"/>
      <c r="M149" s="6"/>
    </row>
    <row r="150" spans="1:13" ht="36.6" customHeight="1">
      <c r="A150" s="6"/>
      <c r="B150" s="6"/>
      <c r="C150" s="6"/>
      <c r="D150" s="6"/>
      <c r="E150" s="6"/>
      <c r="F150" s="6"/>
      <c r="G150" s="6"/>
      <c r="H150" s="6"/>
      <c r="I150" s="6"/>
      <c r="J150" s="6"/>
      <c r="K150" s="6"/>
      <c r="L150" s="6"/>
      <c r="M150" s="6"/>
    </row>
    <row r="151" spans="1:13" ht="36.6" customHeight="1">
      <c r="A151" s="6"/>
      <c r="B151" s="6"/>
      <c r="C151" s="6"/>
      <c r="D151" s="6"/>
      <c r="E151" s="6"/>
      <c r="F151" s="6"/>
      <c r="G151" s="6"/>
      <c r="H151" s="6"/>
      <c r="I151" s="6"/>
      <c r="J151" s="6"/>
      <c r="K151" s="6"/>
      <c r="L151" s="6"/>
      <c r="M151" s="6"/>
    </row>
    <row r="152" spans="1:13" ht="36.6" customHeight="1">
      <c r="A152" s="6"/>
      <c r="B152" s="6"/>
      <c r="C152" s="6"/>
      <c r="D152" s="6"/>
      <c r="E152" s="6"/>
      <c r="F152" s="6"/>
      <c r="G152" s="6"/>
      <c r="H152" s="6"/>
      <c r="I152" s="6"/>
      <c r="J152" s="6"/>
      <c r="K152" s="6"/>
      <c r="L152" s="6"/>
      <c r="M152" s="6"/>
    </row>
    <row r="153" spans="1:13" ht="36.6" customHeight="1">
      <c r="A153" s="6"/>
      <c r="B153" s="6"/>
      <c r="C153" s="6"/>
      <c r="D153" s="6"/>
      <c r="E153" s="6"/>
      <c r="F153" s="6"/>
      <c r="G153" s="6"/>
      <c r="H153" s="6"/>
      <c r="I153" s="6"/>
      <c r="J153" s="6"/>
      <c r="K153" s="6"/>
      <c r="L153" s="6"/>
      <c r="M153" s="6"/>
    </row>
    <row r="154" spans="1:13" ht="36.6" customHeight="1">
      <c r="A154" s="6"/>
      <c r="B154" s="6"/>
      <c r="C154" s="6"/>
      <c r="D154" s="6"/>
      <c r="E154" s="6"/>
      <c r="F154" s="6"/>
      <c r="G154" s="6"/>
      <c r="H154" s="6"/>
      <c r="I154" s="6"/>
      <c r="J154" s="6"/>
      <c r="K154" s="6"/>
      <c r="L154" s="6"/>
      <c r="M154" s="6"/>
    </row>
    <row r="155" spans="1:13" ht="36.6" customHeight="1">
      <c r="A155" s="6"/>
      <c r="B155" s="6"/>
      <c r="C155" s="6"/>
      <c r="D155" s="6"/>
      <c r="E155" s="6"/>
      <c r="F155" s="6"/>
      <c r="G155" s="6"/>
      <c r="H155" s="6"/>
      <c r="I155" s="6"/>
      <c r="J155" s="6"/>
      <c r="K155" s="6"/>
      <c r="L155" s="6"/>
      <c r="M155" s="6"/>
    </row>
    <row r="156" spans="1:13" ht="36.6" customHeight="1">
      <c r="A156" s="6"/>
      <c r="B156" s="6"/>
      <c r="C156" s="6"/>
      <c r="D156" s="6"/>
      <c r="E156" s="6"/>
      <c r="F156" s="6"/>
      <c r="G156" s="6"/>
      <c r="H156" s="6"/>
      <c r="I156" s="6"/>
      <c r="J156" s="6"/>
      <c r="K156" s="6"/>
      <c r="L156" s="6"/>
      <c r="M156" s="6"/>
    </row>
    <row r="157" spans="1:13" ht="36.6" customHeight="1">
      <c r="A157" s="6"/>
      <c r="B157" s="6"/>
      <c r="C157" s="6"/>
      <c r="D157" s="6"/>
      <c r="E157" s="6"/>
      <c r="F157" s="6"/>
      <c r="G157" s="6"/>
      <c r="H157" s="6"/>
      <c r="I157" s="6"/>
      <c r="J157" s="6"/>
      <c r="K157" s="6"/>
      <c r="L157" s="6"/>
      <c r="M157" s="6"/>
    </row>
    <row r="158" spans="1:13" ht="36.6" customHeight="1">
      <c r="A158" s="6"/>
      <c r="B158" s="6"/>
      <c r="C158" s="6"/>
      <c r="D158" s="6"/>
      <c r="E158" s="6"/>
      <c r="F158" s="6"/>
      <c r="G158" s="6"/>
      <c r="H158" s="6"/>
      <c r="I158" s="6"/>
      <c r="J158" s="6"/>
      <c r="K158" s="6"/>
      <c r="L158" s="6"/>
      <c r="M158" s="6"/>
    </row>
    <row r="159" spans="1:13" ht="36.6" customHeight="1">
      <c r="A159" s="6"/>
      <c r="B159" s="6"/>
      <c r="C159" s="6"/>
      <c r="D159" s="6"/>
      <c r="E159" s="6"/>
      <c r="F159" s="6"/>
      <c r="G159" s="6"/>
      <c r="H159" s="6"/>
      <c r="I159" s="6"/>
      <c r="J159" s="6"/>
      <c r="K159" s="6"/>
      <c r="L159" s="6"/>
      <c r="M159" s="6"/>
    </row>
    <row r="160" spans="1:13" ht="36.6" customHeight="1">
      <c r="A160" s="6"/>
      <c r="B160" s="6"/>
      <c r="C160" s="6"/>
      <c r="D160" s="6"/>
      <c r="E160" s="6"/>
      <c r="F160" s="6"/>
      <c r="G160" s="6"/>
      <c r="H160" s="6"/>
      <c r="I160" s="6"/>
      <c r="J160" s="6"/>
      <c r="K160" s="6"/>
      <c r="L160" s="6"/>
      <c r="M160" s="6"/>
    </row>
    <row r="161" spans="1:13" ht="36.6" customHeight="1">
      <c r="A161" s="6"/>
      <c r="B161" s="6"/>
      <c r="C161" s="6"/>
      <c r="D161" s="6"/>
      <c r="E161" s="6"/>
      <c r="F161" s="6"/>
      <c r="G161" s="6"/>
      <c r="H161" s="6"/>
      <c r="I161" s="6"/>
      <c r="J161" s="6"/>
      <c r="K161" s="6"/>
      <c r="L161" s="6"/>
      <c r="M161" s="6"/>
    </row>
    <row r="162" spans="1:13" ht="36.6" customHeight="1">
      <c r="A162" s="6"/>
      <c r="B162" s="6"/>
      <c r="C162" s="6"/>
      <c r="D162" s="6"/>
      <c r="E162" s="6"/>
      <c r="F162" s="6"/>
      <c r="G162" s="6"/>
      <c r="H162" s="6"/>
      <c r="I162" s="6"/>
      <c r="J162" s="6"/>
      <c r="K162" s="6"/>
      <c r="L162" s="6"/>
      <c r="M162" s="6"/>
    </row>
    <row r="163" spans="1:13" ht="36.6" customHeight="1">
      <c r="A163" s="6"/>
      <c r="B163" s="6"/>
      <c r="C163" s="6"/>
      <c r="D163" s="6"/>
      <c r="E163" s="6"/>
      <c r="F163" s="6"/>
      <c r="G163" s="6"/>
      <c r="H163" s="6"/>
      <c r="I163" s="6"/>
      <c r="J163" s="6"/>
      <c r="K163" s="6"/>
      <c r="L163" s="6"/>
      <c r="M163" s="6"/>
    </row>
    <row r="164" spans="1:13" ht="36.6" customHeight="1">
      <c r="A164" s="6"/>
      <c r="B164" s="6"/>
      <c r="C164" s="6"/>
      <c r="D164" s="6"/>
      <c r="E164" s="6"/>
      <c r="F164" s="6"/>
      <c r="G164" s="6"/>
      <c r="H164" s="6"/>
      <c r="I164" s="6"/>
      <c r="J164" s="6"/>
      <c r="K164" s="6"/>
      <c r="L164" s="6"/>
      <c r="M164" s="6"/>
    </row>
    <row r="165" spans="1:13" ht="36.6" customHeight="1">
      <c r="A165" s="6"/>
      <c r="B165" s="6"/>
      <c r="C165" s="6"/>
      <c r="D165" s="6"/>
      <c r="E165" s="6"/>
      <c r="F165" s="6"/>
      <c r="G165" s="6"/>
      <c r="H165" s="6"/>
      <c r="I165" s="6"/>
      <c r="J165" s="6"/>
      <c r="K165" s="6"/>
      <c r="L165" s="6"/>
      <c r="M165" s="6"/>
    </row>
    <row r="166" spans="1:13" ht="36.6" customHeight="1">
      <c r="A166" s="6"/>
      <c r="B166" s="6"/>
      <c r="C166" s="6"/>
      <c r="D166" s="6"/>
      <c r="E166" s="6"/>
      <c r="F166" s="6"/>
      <c r="G166" s="6"/>
      <c r="H166" s="6"/>
      <c r="I166" s="6"/>
      <c r="J166" s="6"/>
      <c r="K166" s="6"/>
      <c r="L166" s="6"/>
      <c r="M166" s="6"/>
    </row>
    <row r="167" spans="1:13" ht="36.6" customHeight="1">
      <c r="A167" s="6"/>
      <c r="B167" s="6"/>
      <c r="C167" s="6"/>
      <c r="D167" s="6"/>
      <c r="E167" s="6"/>
      <c r="F167" s="6"/>
      <c r="G167" s="6"/>
      <c r="H167" s="6"/>
      <c r="I167" s="6"/>
      <c r="J167" s="6"/>
      <c r="K167" s="6"/>
      <c r="L167" s="6"/>
      <c r="M167" s="6"/>
    </row>
    <row r="168" spans="1:13" ht="36.6" customHeight="1">
      <c r="A168" s="6"/>
      <c r="B168" s="6"/>
      <c r="C168" s="6"/>
      <c r="D168" s="6"/>
      <c r="E168" s="6"/>
      <c r="F168" s="6"/>
      <c r="G168" s="6"/>
      <c r="H168" s="6"/>
      <c r="I168" s="6"/>
      <c r="J168" s="6"/>
      <c r="K168" s="6"/>
      <c r="L168" s="6"/>
      <c r="M168" s="6"/>
    </row>
  </sheetData>
  <autoFilter ref="A5:BA149" xr:uid="{00000000-0009-0000-0000-000001000000}">
    <filterColumn colId="2">
      <filters>
        <filter val="Dirección de Gestión Tecnológica"/>
      </filters>
    </filterColumn>
  </autoFilter>
  <customSheetViews>
    <customSheetView guid="{2420ED42-5EE9-4731-9E79-939D3714CB02}" scale="70" showAutoFilter="1" hiddenColumns="1" topLeftCell="AO2">
      <selection activeCell="AU7" sqref="AU7"/>
      <pageMargins left="0" right="0" top="0" bottom="0" header="0" footer="0"/>
      <pageSetup paperSize="9" orientation="portrait" horizontalDpi="0" verticalDpi="0" r:id="rId1"/>
      <autoFilter ref="A6:XFC307" xr:uid="{FC15072F-A3DE-4C3C-B847-00F65B55494B}"/>
    </customSheetView>
  </customSheetViews>
  <mergeCells count="5">
    <mergeCell ref="A1:C4"/>
    <mergeCell ref="L3:L4"/>
    <mergeCell ref="M3:M4"/>
    <mergeCell ref="D1:K2"/>
    <mergeCell ref="D3:K4"/>
  </mergeCells>
  <dataValidations count="2">
    <dataValidation type="list" allowBlank="1" showInputMessage="1" showErrorMessage="1" sqref="C6:C135" xr:uid="{C5A8A46D-0687-45EC-94E3-23802DEDD06E}">
      <formula1>INDIRECT(A6)</formula1>
    </dataValidation>
    <dataValidation type="list" allowBlank="1" showInputMessage="1" showErrorMessage="1" sqref="C136:C148" xr:uid="{6F75EE0D-5FC6-4710-8657-809F22E49548}">
      <formula1>INDIRECT(B136)</formula1>
    </dataValidation>
  </dataValidation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27000000}">
          <x14:formula1>
            <xm:f>DATOS!I$40:I$42</xm:f>
          </x14:formula1>
          <xm:sqref>I6:I101</xm:sqref>
        </x14:dataValidation>
        <x14:dataValidation type="list" allowBlank="1" showInputMessage="1" showErrorMessage="1" xr:uid="{00000000-0002-0000-0100-000012000000}">
          <x14:formula1>
            <xm:f>DATOS!B$28:B$30</xm:f>
          </x14:formula1>
          <xm:sqref>B6:B148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7658b8f4-21f1-47bc-9259-fc4a31b746e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BF159C376135846820E86DC7D2E526D" ma:contentTypeVersion="1" ma:contentTypeDescription="Crear nuevo documento." ma:contentTypeScope="" ma:versionID="b262fcdeede7f99706430ad46fa3776a">
  <xsd:schema xmlns:xsd="http://www.w3.org/2001/XMLSchema" xmlns:xs="http://www.w3.org/2001/XMLSchema" xmlns:p="http://schemas.microsoft.com/office/2006/metadata/properties" xmlns:ns2="7658b8f4-21f1-47bc-9259-fc4a31b746ec" targetNamespace="http://schemas.microsoft.com/office/2006/metadata/properties" ma:root="true" ma:fieldsID="86e1c851776af4cd88b056faf0c17d9a" ns2:_="">
    <xsd:import namespace="7658b8f4-21f1-47bc-9259-fc4a31b746ec"/>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8b8f4-21f1-47bc-9259-fc4a31b746ec"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2345B9-47AB-44FF-9C0D-3434518491A7}"/>
</file>

<file path=customXml/itemProps2.xml><?xml version="1.0" encoding="utf-8"?>
<ds:datastoreItem xmlns:ds="http://schemas.openxmlformats.org/officeDocument/2006/customXml" ds:itemID="{D4F48093-4013-4BF3-9A27-2B913FF7455B}"/>
</file>

<file path=customXml/itemProps3.xml><?xml version="1.0" encoding="utf-8"?>
<ds:datastoreItem xmlns:ds="http://schemas.openxmlformats.org/officeDocument/2006/customXml" ds:itemID="{F1E0B564-FA4A-4FF0-A615-9BDCBF933D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jrobl</dc:creator>
  <cp:keywords/>
  <dc:description/>
  <cp:lastModifiedBy>Victor Julio Ayala Martinez</cp:lastModifiedBy>
  <cp:revision/>
  <dcterms:created xsi:type="dcterms:W3CDTF">2021-06-30T14:30:29Z</dcterms:created>
  <dcterms:modified xsi:type="dcterms:W3CDTF">2024-11-15T21:55:16Z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0x010100FBF159C376135846820E86DC7D2E526D</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